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601IRB\経費算定表ver10.1_橋本残修正\"/>
    </mc:Choice>
  </mc:AlternateContent>
  <xr:revisionPtr revIDLastSave="0" documentId="13_ncr:1_{811A0083-38B8-417A-9F99-2EDAAD689255}" xr6:coauthVersionLast="47" xr6:coauthVersionMax="47" xr10:uidLastSave="{00000000-0000-0000-0000-000000000000}"/>
  <bookViews>
    <workbookView xWindow="-120" yWindow="-120" windowWidth="29040" windowHeight="15720" activeTab="1" xr2:uid="{00000000-000D-0000-FFFF-FFFF00000000}"/>
  </bookViews>
  <sheets>
    <sheet name="作成上の注意事項 " sheetId="9" r:id="rId1"/>
    <sheet name="製造販売後臨床試験（医療機器）" sheetId="1" r:id="rId2"/>
    <sheet name="P_臨床検査" sheetId="5" r:id="rId3"/>
    <sheet name="Q_COA" sheetId="6" r:id="rId4"/>
    <sheet name="R_生体検査" sheetId="7" r:id="rId5"/>
    <sheet name="S_画像診断" sheetId="8" r:id="rId6"/>
  </sheets>
  <definedNames>
    <definedName name="_xlnm.Print_Area" localSheetId="2">P_臨床検査!$A$1:$D$34</definedName>
    <definedName name="_xlnm.Print_Area" localSheetId="3">Q_COA!$A$1:$D$10</definedName>
    <definedName name="_xlnm.Print_Area" localSheetId="4">R_生体検査!$A$1:$D$31</definedName>
    <definedName name="_xlnm.Print_Area" localSheetId="5">S_画像診断!$A$1:$D$31</definedName>
    <definedName name="_xlnm.Print_Area" localSheetId="0">'作成上の注意事項 '!$A$1:$C$25</definedName>
    <definedName name="_xlnm.Print_Area" localSheetId="1">'製造販売後臨床試験（医療機器）'!$A$1:$M$33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M23" i="1"/>
  <c r="A5" i="6"/>
  <c r="A33" i="5"/>
  <c r="E25" i="1" s="1"/>
  <c r="M11" i="1" l="1"/>
  <c r="M12" i="1"/>
  <c r="K28" i="1" l="1"/>
  <c r="I28" i="1" s="1"/>
  <c r="G28" i="1" s="1"/>
  <c r="E28" i="1" s="1"/>
  <c r="K27" i="1"/>
  <c r="I27" i="1" s="1"/>
  <c r="G27" i="1" s="1"/>
  <c r="E27" i="1" s="1"/>
  <c r="K26" i="1"/>
  <c r="I26" i="1"/>
  <c r="G26" i="1"/>
  <c r="E26" i="1"/>
  <c r="I25" i="1"/>
  <c r="G25" i="1"/>
  <c r="K25" i="1"/>
  <c r="M10" i="1" l="1"/>
  <c r="M13" i="1"/>
  <c r="M14" i="1"/>
  <c r="M15" i="1"/>
  <c r="M16" i="1"/>
  <c r="M32" i="1" l="1"/>
  <c r="C5" i="6" l="1"/>
  <c r="C33" i="5"/>
  <c r="M30" i="1"/>
  <c r="M29" i="1" l="1"/>
  <c r="M28" i="1"/>
  <c r="M26" i="1" l="1"/>
  <c r="M25" i="1"/>
  <c r="M24" i="1"/>
  <c r="M22" i="1"/>
  <c r="M21" i="1"/>
  <c r="M20" i="1"/>
  <c r="M19" i="1"/>
  <c r="M18" i="1"/>
  <c r="M17" i="1"/>
  <c r="M27" i="1"/>
  <c r="M33" i="1" l="1"/>
</calcChain>
</file>

<file path=xl/sharedStrings.xml><?xml version="1.0" encoding="utf-8"?>
<sst xmlns="http://schemas.openxmlformats.org/spreadsheetml/2006/main" count="292" uniqueCount="252">
  <si>
    <t>依頼者：</t>
    <rPh sb="0" eb="3">
      <t>イライシャ</t>
    </rPh>
    <phoneticPr fontId="2"/>
  </si>
  <si>
    <t>治験課題名：</t>
    <rPh sb="0" eb="2">
      <t>チケン</t>
    </rPh>
    <rPh sb="2" eb="4">
      <t>カダイ</t>
    </rPh>
    <rPh sb="4" eb="5">
      <t>メイ</t>
    </rPh>
    <phoneticPr fontId="2"/>
  </si>
  <si>
    <t>整理番号：</t>
    <rPh sb="0" eb="2">
      <t>セイリ</t>
    </rPh>
    <rPh sb="2" eb="4">
      <t>バンゴウ</t>
    </rPh>
    <phoneticPr fontId="2"/>
  </si>
  <si>
    <t>契約番号：</t>
    <rPh sb="0" eb="2">
      <t>ケイヤク</t>
    </rPh>
    <rPh sb="2" eb="4">
      <t>バンゴウ</t>
    </rPh>
    <phoneticPr fontId="2"/>
  </si>
  <si>
    <t>要素</t>
    <rPh sb="0" eb="2">
      <t>ヨウソ</t>
    </rPh>
    <phoneticPr fontId="2"/>
  </si>
  <si>
    <t>ウエイト</t>
    <phoneticPr fontId="2"/>
  </si>
  <si>
    <t>ポイント数</t>
    <rPh sb="4" eb="5">
      <t>スウ</t>
    </rPh>
    <phoneticPr fontId="2"/>
  </si>
  <si>
    <t>Ⅰ
（ウエイト×1）</t>
    <phoneticPr fontId="2"/>
  </si>
  <si>
    <t>Ⅱ
（ウエイト×3）</t>
    <phoneticPr fontId="2"/>
  </si>
  <si>
    <t>Ⅳ
（ウエイト×8）</t>
    <phoneticPr fontId="2"/>
  </si>
  <si>
    <t>Ａ</t>
    <phoneticPr fontId="2"/>
  </si>
  <si>
    <t>B</t>
    <phoneticPr fontId="2"/>
  </si>
  <si>
    <t>入院・外来の別</t>
    <rPh sb="0" eb="2">
      <t>ニュウイン</t>
    </rPh>
    <rPh sb="3" eb="5">
      <t>ガイライ</t>
    </rPh>
    <rPh sb="6" eb="7">
      <t>ベツ</t>
    </rPh>
    <phoneticPr fontId="2"/>
  </si>
  <si>
    <t>入院</t>
    <rPh sb="0" eb="2">
      <t>ニュウイン</t>
    </rPh>
    <phoneticPr fontId="2"/>
  </si>
  <si>
    <t>C</t>
    <phoneticPr fontId="2"/>
  </si>
  <si>
    <t>ポピュレーション</t>
    <phoneticPr fontId="2"/>
  </si>
  <si>
    <t>Ｄ</t>
    <phoneticPr fontId="2"/>
  </si>
  <si>
    <t>治験機器の使用期間</t>
    <rPh sb="0" eb="2">
      <t>チケン</t>
    </rPh>
    <rPh sb="2" eb="4">
      <t>キキ</t>
    </rPh>
    <rPh sb="5" eb="7">
      <t>シヨウ</t>
    </rPh>
    <rPh sb="7" eb="9">
      <t>キカン</t>
    </rPh>
    <phoneticPr fontId="2"/>
  </si>
  <si>
    <t>5項目以内</t>
    <rPh sb="1" eb="3">
      <t>コウモク</t>
    </rPh>
    <rPh sb="3" eb="5">
      <t>イナイ</t>
    </rPh>
    <phoneticPr fontId="2"/>
  </si>
  <si>
    <t>6～10項目</t>
    <rPh sb="4" eb="6">
      <t>コウモク</t>
    </rPh>
    <phoneticPr fontId="2"/>
  </si>
  <si>
    <t>あり</t>
    <phoneticPr fontId="2"/>
  </si>
  <si>
    <t>H</t>
    <phoneticPr fontId="2"/>
  </si>
  <si>
    <t>回</t>
    <rPh sb="0" eb="1">
      <t>カイ</t>
    </rPh>
    <phoneticPr fontId="2"/>
  </si>
  <si>
    <t>I</t>
    <phoneticPr fontId="2"/>
  </si>
  <si>
    <t>J</t>
    <phoneticPr fontId="2"/>
  </si>
  <si>
    <t>国際共同治験</t>
    <rPh sb="0" eb="2">
      <t>コクサイ</t>
    </rPh>
    <rPh sb="2" eb="4">
      <t>キョウドウ</t>
    </rPh>
    <rPh sb="4" eb="6">
      <t>チケン</t>
    </rPh>
    <phoneticPr fontId="2"/>
  </si>
  <si>
    <t>K</t>
    <phoneticPr fontId="2"/>
  </si>
  <si>
    <t>大型機械の設置管理</t>
    <rPh sb="0" eb="2">
      <t>オオガタ</t>
    </rPh>
    <rPh sb="2" eb="4">
      <t>キカイ</t>
    </rPh>
    <rPh sb="5" eb="7">
      <t>セッチ</t>
    </rPh>
    <rPh sb="7" eb="9">
      <t>カンリ</t>
    </rPh>
    <phoneticPr fontId="2"/>
  </si>
  <si>
    <t>L</t>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</si>
  <si>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</si>
  <si>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1～10人</t>
    <rPh sb="4" eb="5">
      <t>ニン</t>
    </rPh>
    <phoneticPr fontId="2"/>
  </si>
  <si>
    <t>11人以上</t>
    <rPh sb="2" eb="3">
      <t>ニン</t>
    </rPh>
    <rPh sb="3" eb="5">
      <t>イジョウ</t>
    </rPh>
    <phoneticPr fontId="2"/>
  </si>
  <si>
    <t>ポイント数合計</t>
    <rPh sb="4" eb="5">
      <t>スウ</t>
    </rPh>
    <rPh sb="5" eb="7">
      <t>ゴウケイ</t>
    </rPh>
    <phoneticPr fontId="2"/>
  </si>
  <si>
    <t>小児または
小児～成人</t>
    <rPh sb="0" eb="2">
      <t>ショウニ</t>
    </rPh>
    <rPh sb="6" eb="8">
      <t>ショウニ</t>
    </rPh>
    <rPh sb="9" eb="11">
      <t>セイジン</t>
    </rPh>
    <phoneticPr fontId="2"/>
  </si>
  <si>
    <t>新生児、乳児
妊産婦</t>
    <rPh sb="0" eb="3">
      <t>シンセイジ</t>
    </rPh>
    <rPh sb="4" eb="6">
      <t>ニュウジ</t>
    </rPh>
    <rPh sb="7" eb="10">
      <t>ニンサンプ</t>
    </rPh>
    <phoneticPr fontId="2"/>
  </si>
  <si>
    <t>グレード</t>
    <phoneticPr fontId="2"/>
  </si>
  <si>
    <t>E</t>
    <phoneticPr fontId="2"/>
  </si>
  <si>
    <t>F</t>
    <phoneticPr fontId="2"/>
  </si>
  <si>
    <t>相の種類</t>
    <rPh sb="0" eb="1">
      <t>ソウ</t>
    </rPh>
    <rPh sb="2" eb="4">
      <t>シュルイ</t>
    </rPh>
    <phoneticPr fontId="2"/>
  </si>
  <si>
    <t>Ⅳ相</t>
    <rPh sb="1" eb="2">
      <t>ソウ</t>
    </rPh>
    <phoneticPr fontId="2"/>
  </si>
  <si>
    <t>Ⅲ相</t>
    <rPh sb="1" eb="2">
      <t>ソウ</t>
    </rPh>
    <phoneticPr fontId="2"/>
  </si>
  <si>
    <t>Ⅱ相</t>
    <rPh sb="1" eb="2">
      <t>ソウ</t>
    </rPh>
    <phoneticPr fontId="2"/>
  </si>
  <si>
    <t>Ⅰ相</t>
    <rPh sb="1" eb="2">
      <t>ソウ</t>
    </rPh>
    <phoneticPr fontId="2"/>
  </si>
  <si>
    <t>G</t>
    <phoneticPr fontId="2"/>
  </si>
  <si>
    <t>デザイン</t>
    <phoneticPr fontId="2"/>
  </si>
  <si>
    <t>オープン</t>
    <phoneticPr fontId="2"/>
  </si>
  <si>
    <t>単盲検</t>
    <rPh sb="0" eb="1">
      <t>タン</t>
    </rPh>
    <rPh sb="1" eb="2">
      <t>モウ</t>
    </rPh>
    <rPh sb="2" eb="3">
      <t>ケン</t>
    </rPh>
    <phoneticPr fontId="2"/>
  </si>
  <si>
    <t>二重盲検</t>
    <rPh sb="0" eb="2">
      <t>ニジュウ</t>
    </rPh>
    <rPh sb="2" eb="3">
      <t>モウ</t>
    </rPh>
    <rPh sb="3" eb="4">
      <t>ケン</t>
    </rPh>
    <phoneticPr fontId="2"/>
  </si>
  <si>
    <t>2～4</t>
    <phoneticPr fontId="2"/>
  </si>
  <si>
    <t>5以上</t>
    <rPh sb="1" eb="3">
      <t>イジョウ</t>
    </rPh>
    <phoneticPr fontId="2"/>
  </si>
  <si>
    <t>被験者の選出
（適格基準：選択＋除外）</t>
    <rPh sb="0" eb="3">
      <t>ヒケンシャ</t>
    </rPh>
    <rPh sb="4" eb="6">
      <t>センシュツ</t>
    </rPh>
    <rPh sb="8" eb="10">
      <t>テキカク</t>
    </rPh>
    <rPh sb="10" eb="12">
      <t>キジュン</t>
    </rPh>
    <rPh sb="13" eb="15">
      <t>センタク</t>
    </rPh>
    <rPh sb="16" eb="18">
      <t>ジョガイ</t>
    </rPh>
    <phoneticPr fontId="2"/>
  </si>
  <si>
    <t>30以下</t>
    <rPh sb="2" eb="4">
      <t>イカ</t>
    </rPh>
    <phoneticPr fontId="2"/>
  </si>
  <si>
    <t>31～40以下</t>
    <rPh sb="5" eb="7">
      <t>イカ</t>
    </rPh>
    <phoneticPr fontId="2"/>
  </si>
  <si>
    <t>41以上</t>
    <rPh sb="2" eb="4">
      <t>イジョウ</t>
    </rPh>
    <phoneticPr fontId="2"/>
  </si>
  <si>
    <t>M</t>
    <phoneticPr fontId="2"/>
  </si>
  <si>
    <t>観察頻度（受診回数）</t>
    <rPh sb="0" eb="2">
      <t>カンサツ</t>
    </rPh>
    <rPh sb="2" eb="4">
      <t>ヒンド</t>
    </rPh>
    <rPh sb="5" eb="7">
      <t>ジュシン</t>
    </rPh>
    <rPh sb="7" eb="9">
      <t>カイスウ</t>
    </rPh>
    <phoneticPr fontId="2"/>
  </si>
  <si>
    <t>4週に1回以内</t>
    <rPh sb="1" eb="2">
      <t>シュウ</t>
    </rPh>
    <rPh sb="4" eb="5">
      <t>カイ</t>
    </rPh>
    <rPh sb="5" eb="7">
      <t>イナイ</t>
    </rPh>
    <phoneticPr fontId="2"/>
  </si>
  <si>
    <t>4週に2回</t>
    <rPh sb="1" eb="2">
      <t>シュウ</t>
    </rPh>
    <rPh sb="4" eb="5">
      <t>カイ</t>
    </rPh>
    <phoneticPr fontId="2"/>
  </si>
  <si>
    <t>4週に3回</t>
    <rPh sb="1" eb="2">
      <t>シュウ</t>
    </rPh>
    <rPh sb="4" eb="5">
      <t>カイ</t>
    </rPh>
    <phoneticPr fontId="2"/>
  </si>
  <si>
    <t>4週に4回以上</t>
    <rPh sb="1" eb="2">
      <t>シュウ</t>
    </rPh>
    <rPh sb="4" eb="5">
      <t>カイ</t>
    </rPh>
    <rPh sb="5" eb="7">
      <t>イジョウ</t>
    </rPh>
    <phoneticPr fontId="2"/>
  </si>
  <si>
    <t>P</t>
    <phoneticPr fontId="2"/>
  </si>
  <si>
    <t>臨床検査等</t>
    <rPh sb="4" eb="5">
      <t>ナド</t>
    </rPh>
    <phoneticPr fontId="2"/>
  </si>
  <si>
    <t>11～15項目</t>
    <rPh sb="5" eb="7">
      <t>コウモク</t>
    </rPh>
    <phoneticPr fontId="2"/>
  </si>
  <si>
    <t>16項目以上</t>
    <rPh sb="2" eb="4">
      <t>コウモク</t>
    </rPh>
    <rPh sb="4" eb="6">
      <t>イジョウ</t>
    </rPh>
    <phoneticPr fontId="2"/>
  </si>
  <si>
    <t>Q</t>
    <phoneticPr fontId="2"/>
  </si>
  <si>
    <t>臨床アウトカム評価</t>
    <phoneticPr fontId="2"/>
  </si>
  <si>
    <t>1～3項目</t>
    <rPh sb="3" eb="5">
      <t>コウモク</t>
    </rPh>
    <phoneticPr fontId="2"/>
  </si>
  <si>
    <t>4～6項目</t>
    <rPh sb="3" eb="5">
      <t>コウモク</t>
    </rPh>
    <phoneticPr fontId="2"/>
  </si>
  <si>
    <t>7～9項目</t>
    <rPh sb="3" eb="5">
      <t>コウモク</t>
    </rPh>
    <phoneticPr fontId="2"/>
  </si>
  <si>
    <t>10項目以上</t>
    <rPh sb="2" eb="4">
      <t>コウモク</t>
    </rPh>
    <rPh sb="4" eb="6">
      <t>イジョウ</t>
    </rPh>
    <phoneticPr fontId="2"/>
  </si>
  <si>
    <t>R</t>
    <phoneticPr fontId="2"/>
  </si>
  <si>
    <t>生体検査</t>
    <rPh sb="0" eb="4">
      <t>セイタイケンサ</t>
    </rPh>
    <phoneticPr fontId="2"/>
  </si>
  <si>
    <t>心電図、等</t>
    <rPh sb="0" eb="3">
      <t>シンデンズ</t>
    </rPh>
    <rPh sb="4" eb="5">
      <t>トウ</t>
    </rPh>
    <phoneticPr fontId="2"/>
  </si>
  <si>
    <t>超音波、
一般呼吸機能、等</t>
    <rPh sb="0" eb="3">
      <t>チョウオンパ</t>
    </rPh>
    <rPh sb="5" eb="7">
      <t>イッパン</t>
    </rPh>
    <rPh sb="7" eb="9">
      <t>コキュウ</t>
    </rPh>
    <rPh sb="9" eb="11">
      <t>キノウ</t>
    </rPh>
    <rPh sb="12" eb="13">
      <t>トウ</t>
    </rPh>
    <phoneticPr fontId="2"/>
  </si>
  <si>
    <t>歩行検査、DLCO検査、等</t>
    <rPh sb="0" eb="4">
      <t>ホコウケンサ</t>
    </rPh>
    <rPh sb="9" eb="11">
      <t>ケンサ</t>
    </rPh>
    <rPh sb="12" eb="13">
      <t>トウ</t>
    </rPh>
    <phoneticPr fontId="2"/>
  </si>
  <si>
    <t>内視鏡、
血管造影検査、等</t>
    <rPh sb="0" eb="3">
      <t>ナイシキョウ</t>
    </rPh>
    <rPh sb="5" eb="7">
      <t>ケッカン</t>
    </rPh>
    <rPh sb="7" eb="9">
      <t>ゾウエイ</t>
    </rPh>
    <rPh sb="9" eb="11">
      <t>ケンサ</t>
    </rPh>
    <rPh sb="12" eb="13">
      <t>トウ</t>
    </rPh>
    <phoneticPr fontId="2"/>
  </si>
  <si>
    <t>S</t>
    <phoneticPr fontId="2"/>
  </si>
  <si>
    <t>画像診断</t>
    <rPh sb="0" eb="2">
      <t>ガゾウ</t>
    </rPh>
    <rPh sb="2" eb="4">
      <t>シンダン</t>
    </rPh>
    <phoneticPr fontId="2"/>
  </si>
  <si>
    <t>単純X線検査、等</t>
    <rPh sb="0" eb="2">
      <t>タンジュン</t>
    </rPh>
    <rPh sb="3" eb="4">
      <t>セン</t>
    </rPh>
    <rPh sb="4" eb="6">
      <t>ケンサ</t>
    </rPh>
    <rPh sb="7" eb="8">
      <t>トウ</t>
    </rPh>
    <phoneticPr fontId="2"/>
  </si>
  <si>
    <t>－</t>
    <phoneticPr fontId="2"/>
  </si>
  <si>
    <t>MRI、CT、
シンチグラフィ、等</t>
    <rPh sb="16" eb="17">
      <t>トウ</t>
    </rPh>
    <phoneticPr fontId="2"/>
  </si>
  <si>
    <t>PET検査、腸管MRE、等</t>
    <rPh sb="3" eb="5">
      <t>ケンサ</t>
    </rPh>
    <rPh sb="6" eb="7">
      <t>チョウ</t>
    </rPh>
    <rPh sb="7" eb="8">
      <t>カン</t>
    </rPh>
    <rPh sb="12" eb="13">
      <t>トウ</t>
    </rPh>
    <phoneticPr fontId="2"/>
  </si>
  <si>
    <t>T</t>
    <phoneticPr fontId="2"/>
  </si>
  <si>
    <t>侵襲的な機能検査、画像診断等</t>
    <rPh sb="0" eb="3">
      <t>シンシュウテキ</t>
    </rPh>
    <rPh sb="4" eb="6">
      <t>キノウ</t>
    </rPh>
    <rPh sb="6" eb="8">
      <t>ケンサ</t>
    </rPh>
    <rPh sb="9" eb="11">
      <t>ガゾウ</t>
    </rPh>
    <rPh sb="11" eb="13">
      <t>シンダン</t>
    </rPh>
    <rPh sb="13" eb="14">
      <t>トウ</t>
    </rPh>
    <phoneticPr fontId="2"/>
  </si>
  <si>
    <t>U</t>
    <phoneticPr fontId="2"/>
  </si>
  <si>
    <t>生検、診断穿刺</t>
    <rPh sb="0" eb="2">
      <t>セイケン</t>
    </rPh>
    <rPh sb="3" eb="7">
      <t>シンダンセンシ</t>
    </rPh>
    <phoneticPr fontId="2"/>
  </si>
  <si>
    <t>N</t>
    <phoneticPr fontId="2"/>
  </si>
  <si>
    <t>O</t>
    <phoneticPr fontId="2"/>
  </si>
  <si>
    <t>国際共同治験の場合算定する。</t>
    <rPh sb="0" eb="2">
      <t>コクサイ</t>
    </rPh>
    <rPh sb="2" eb="4">
      <t>キョウドウ</t>
    </rPh>
    <rPh sb="4" eb="6">
      <t>チケン</t>
    </rPh>
    <rPh sb="7" eb="9">
      <t>バアイ</t>
    </rPh>
    <rPh sb="9" eb="11">
      <t>サンテイ</t>
    </rPh>
    <phoneticPr fontId="2"/>
  </si>
  <si>
    <t>実施計画表上、4週間で最大何回のVisit（スクリーニングVisitを除く）があるかをカウントして算定する。</t>
    <phoneticPr fontId="2"/>
  </si>
  <si>
    <t>画像診断</t>
    <rPh sb="0" eb="4">
      <t>ガゾウシンダン</t>
    </rPh>
    <phoneticPr fontId="2"/>
  </si>
  <si>
    <t>侵襲的な機能検査、画像診断等</t>
    <rPh sb="0" eb="3">
      <t>シンシュウテキ</t>
    </rPh>
    <rPh sb="4" eb="8">
      <t>キノウケンサ</t>
    </rPh>
    <rPh sb="9" eb="13">
      <t>ガゾウシンダン</t>
    </rPh>
    <rPh sb="13" eb="14">
      <t>ナド</t>
    </rPh>
    <phoneticPr fontId="2"/>
  </si>
  <si>
    <t>生検</t>
    <rPh sb="0" eb="2">
      <t>セイケン</t>
    </rPh>
    <phoneticPr fontId="2"/>
  </si>
  <si>
    <t>V</t>
    <phoneticPr fontId="2"/>
  </si>
  <si>
    <t>その他（　　　　　　　　）</t>
    <rPh sb="2" eb="3">
      <t>タ</t>
    </rPh>
    <phoneticPr fontId="2"/>
  </si>
  <si>
    <t>※青背景セルの入力をお願いします</t>
    <phoneticPr fontId="2"/>
  </si>
  <si>
    <t>〇/×入力</t>
    <rPh sb="3" eb="5">
      <t>ニュウリョク</t>
    </rPh>
    <phoneticPr fontId="2"/>
  </si>
  <si>
    <t>項目名</t>
    <rPh sb="0" eb="3">
      <t>コウモクメイ</t>
    </rPh>
    <phoneticPr fontId="2"/>
  </si>
  <si>
    <t>備考</t>
    <rPh sb="0" eb="2">
      <t>ビコウ</t>
    </rPh>
    <phoneticPr fontId="2"/>
  </si>
  <si>
    <t>身体所見・全身状態</t>
    <rPh sb="0" eb="4">
      <t>シンタイショケン</t>
    </rPh>
    <rPh sb="5" eb="9">
      <t>ゼンシンジョウタイ</t>
    </rPh>
    <phoneticPr fontId="2"/>
  </si>
  <si>
    <t>他科医師による診察</t>
    <rPh sb="0" eb="2">
      <t>タカ</t>
    </rPh>
    <rPh sb="2" eb="4">
      <t>イシ</t>
    </rPh>
    <rPh sb="7" eb="9">
      <t>シンサツ</t>
    </rPh>
    <phoneticPr fontId="2"/>
  </si>
  <si>
    <t>飲酒・喫煙歴/状況</t>
    <rPh sb="0" eb="2">
      <t>インシュ</t>
    </rPh>
    <rPh sb="3" eb="5">
      <t>キツエン</t>
    </rPh>
    <rPh sb="5" eb="6">
      <t>レキ</t>
    </rPh>
    <rPh sb="7" eb="9">
      <t>ジョウキョウ</t>
    </rPh>
    <phoneticPr fontId="2"/>
  </si>
  <si>
    <t>身長・体重測定</t>
    <rPh sb="0" eb="2">
      <t>シンチョウ</t>
    </rPh>
    <rPh sb="3" eb="5">
      <t>タイジュウ</t>
    </rPh>
    <rPh sb="5" eb="7">
      <t>ソクテイ</t>
    </rPh>
    <phoneticPr fontId="2"/>
  </si>
  <si>
    <t>いずれかのみの場合も算定する</t>
    <rPh sb="7" eb="9">
      <t>バアイ</t>
    </rPh>
    <rPh sb="10" eb="12">
      <t>サンテイ</t>
    </rPh>
    <phoneticPr fontId="2"/>
  </si>
  <si>
    <t>血圧・脈拍数・体温</t>
    <phoneticPr fontId="2"/>
  </si>
  <si>
    <t>呼吸数</t>
    <rPh sb="0" eb="3">
      <t>コキュウスウ</t>
    </rPh>
    <phoneticPr fontId="2"/>
  </si>
  <si>
    <t>SpO2</t>
    <phoneticPr fontId="2"/>
  </si>
  <si>
    <t>血液学検査</t>
    <rPh sb="0" eb="5">
      <t>ケツエキガクケンサ</t>
    </rPh>
    <phoneticPr fontId="2"/>
  </si>
  <si>
    <t>血液生化学検査</t>
    <rPh sb="0" eb="7">
      <t>ケツエキセイカガクケンサ</t>
    </rPh>
    <phoneticPr fontId="2"/>
  </si>
  <si>
    <t>血液凝固検査</t>
    <rPh sb="0" eb="4">
      <t>ケツエキギョウコ</t>
    </rPh>
    <rPh sb="4" eb="6">
      <t>ケンサ</t>
    </rPh>
    <phoneticPr fontId="2"/>
  </si>
  <si>
    <t>血液免疫学検査</t>
    <rPh sb="0" eb="2">
      <t>ケツエキ</t>
    </rPh>
    <rPh sb="2" eb="5">
      <t>メンエキガク</t>
    </rPh>
    <rPh sb="5" eb="7">
      <t>ケンサ</t>
    </rPh>
    <phoneticPr fontId="2"/>
  </si>
  <si>
    <t>免疫グロブリン検査など</t>
    <rPh sb="0" eb="2">
      <t>メンエキ</t>
    </rPh>
    <rPh sb="7" eb="9">
      <t>ケンサ</t>
    </rPh>
    <phoneticPr fontId="2"/>
  </si>
  <si>
    <t>感染症検査</t>
    <rPh sb="0" eb="5">
      <t>カンセンショウケンサ</t>
    </rPh>
    <phoneticPr fontId="2"/>
  </si>
  <si>
    <t>HBV･HCV検査、HIV検査など</t>
    <rPh sb="7" eb="9">
      <t>ケンサ</t>
    </rPh>
    <rPh sb="13" eb="15">
      <t>ケンサ</t>
    </rPh>
    <phoneticPr fontId="2"/>
  </si>
  <si>
    <t>血糖関連検査</t>
    <rPh sb="0" eb="6">
      <t>ケットウカンレンケンサ</t>
    </rPh>
    <phoneticPr fontId="2"/>
  </si>
  <si>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2"/>
  </si>
  <si>
    <t>内分泌検査</t>
    <rPh sb="0" eb="3">
      <t>ナイブンピツ</t>
    </rPh>
    <rPh sb="3" eb="5">
      <t>ケンサ</t>
    </rPh>
    <phoneticPr fontId="2"/>
  </si>
  <si>
    <t>FT3、FT4、TSH検査などを算定</t>
    <rPh sb="11" eb="13">
      <t>ケンサ</t>
    </rPh>
    <rPh sb="16" eb="18">
      <t>サンテイ</t>
    </rPh>
    <phoneticPr fontId="2"/>
  </si>
  <si>
    <t>結核検査</t>
    <rPh sb="0" eb="2">
      <t>ケッカク</t>
    </rPh>
    <rPh sb="2" eb="4">
      <t>ケンサ</t>
    </rPh>
    <phoneticPr fontId="2"/>
  </si>
  <si>
    <t>CoVID-19関連検査</t>
    <rPh sb="8" eb="10">
      <t>カンレン</t>
    </rPh>
    <phoneticPr fontId="2"/>
  </si>
  <si>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2"/>
  </si>
  <si>
    <t>採血による疾患・腫瘍マーカー</t>
    <rPh sb="0" eb="2">
      <t>サイケツ</t>
    </rPh>
    <rPh sb="5" eb="7">
      <t>シッカン</t>
    </rPh>
    <rPh sb="8" eb="10">
      <t>シュヨウ</t>
    </rPh>
    <phoneticPr fontId="2"/>
  </si>
  <si>
    <t>尿一般検査（スポット尿）</t>
    <rPh sb="0" eb="1">
      <t>ニョウ</t>
    </rPh>
    <rPh sb="1" eb="3">
      <t>イッパン</t>
    </rPh>
    <rPh sb="3" eb="5">
      <t>ケンサ</t>
    </rPh>
    <rPh sb="10" eb="11">
      <t>ニョウ</t>
    </rPh>
    <phoneticPr fontId="2"/>
  </si>
  <si>
    <t>畜尿検査</t>
    <rPh sb="0" eb="4">
      <t>チクニョウケンサ</t>
    </rPh>
    <phoneticPr fontId="2"/>
  </si>
  <si>
    <t>尿バイオマーカー検査</t>
    <rPh sb="0" eb="1">
      <t>ニョウ</t>
    </rPh>
    <rPh sb="8" eb="10">
      <t>ケンサ</t>
    </rPh>
    <phoneticPr fontId="2"/>
  </si>
  <si>
    <t>便検査</t>
    <rPh sb="0" eb="3">
      <t>ベンケンサ</t>
    </rPh>
    <phoneticPr fontId="2"/>
  </si>
  <si>
    <t>便バイオマーカー検査</t>
    <rPh sb="0" eb="1">
      <t>ベン</t>
    </rPh>
    <rPh sb="8" eb="10">
      <t>ケンサ</t>
    </rPh>
    <phoneticPr fontId="2"/>
  </si>
  <si>
    <t>妊娠検査</t>
    <rPh sb="0" eb="4">
      <t>ニンシンケンサ</t>
    </rPh>
    <phoneticPr fontId="2"/>
  </si>
  <si>
    <t>採血、尿検査を問わない</t>
    <rPh sb="0" eb="2">
      <t>サイケツ</t>
    </rPh>
    <rPh sb="3" eb="6">
      <t>ニョウケンサ</t>
    </rPh>
    <rPh sb="7" eb="8">
      <t>ト</t>
    </rPh>
    <phoneticPr fontId="2"/>
  </si>
  <si>
    <t>服薬状況</t>
    <rPh sb="0" eb="2">
      <t>フクヤク</t>
    </rPh>
    <rPh sb="2" eb="4">
      <t>ジョウキョウ</t>
    </rPh>
    <phoneticPr fontId="2"/>
  </si>
  <si>
    <t>服薬日誌を含む</t>
    <rPh sb="0" eb="4">
      <t>フクヤクニッシ</t>
    </rPh>
    <rPh sb="5" eb="6">
      <t>フク</t>
    </rPh>
    <phoneticPr fontId="2"/>
  </si>
  <si>
    <t>コンビネーション機器の不具合</t>
    <rPh sb="8" eb="10">
      <t>キキ</t>
    </rPh>
    <rPh sb="11" eb="14">
      <t>フグアイ</t>
    </rPh>
    <phoneticPr fontId="2"/>
  </si>
  <si>
    <t>項目</t>
    <rPh sb="0" eb="2">
      <t>コウモク</t>
    </rPh>
    <phoneticPr fontId="2"/>
  </si>
  <si>
    <t>↓項目数を記入</t>
    <rPh sb="1" eb="4">
      <t>コウモクスウ</t>
    </rPh>
    <rPh sb="5" eb="7">
      <t>キニュウ</t>
    </rPh>
    <phoneticPr fontId="2"/>
  </si>
  <si>
    <t>項目名（備考）</t>
    <rPh sb="0" eb="3">
      <t>コウモクメイ</t>
    </rPh>
    <rPh sb="4" eb="6">
      <t>ビコウ</t>
    </rPh>
    <phoneticPr fontId="2"/>
  </si>
  <si>
    <t>該当する項目</t>
    <rPh sb="0" eb="2">
      <t>ガイトウ</t>
    </rPh>
    <rPh sb="4" eb="6">
      <t>コウモク</t>
    </rPh>
    <phoneticPr fontId="2"/>
  </si>
  <si>
    <t>PRO/ObsRO項目
(紙･電子を問わない)</t>
    <rPh sb="9" eb="11">
      <t>コウモク</t>
    </rPh>
    <phoneticPr fontId="2"/>
  </si>
  <si>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2"/>
  </si>
  <si>
    <t>ClinRO項目</t>
    <rPh sb="6" eb="8">
      <t>コウモク</t>
    </rPh>
    <phoneticPr fontId="2"/>
  </si>
  <si>
    <t>例)ECOG PS, C-SSRS, ･･･</t>
    <rPh sb="0" eb="1">
      <t>レイ</t>
    </rPh>
    <phoneticPr fontId="2"/>
  </si>
  <si>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2"/>
  </si>
  <si>
    <t>場合、両方の項目に記入し2項目として扱う</t>
    <rPh sb="0" eb="2">
      <t>バアイ</t>
    </rPh>
    <rPh sb="3" eb="5">
      <t>リョウホウ</t>
    </rPh>
    <rPh sb="6" eb="8">
      <t>コウモク</t>
    </rPh>
    <rPh sb="9" eb="11">
      <t>キニュウ</t>
    </rPh>
    <rPh sb="13" eb="15">
      <t>コウモク</t>
    </rPh>
    <rPh sb="18" eb="19">
      <t>アツカ</t>
    </rPh>
    <phoneticPr fontId="2"/>
  </si>
  <si>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2"/>
  </si>
  <si>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2"/>
  </si>
  <si>
    <t>Grade1（主に検査時間が短く、負荷の小さい検査）</t>
    <rPh sb="7" eb="8">
      <t>オモ</t>
    </rPh>
    <rPh sb="9" eb="13">
      <t>ケンサジカン</t>
    </rPh>
    <rPh sb="14" eb="15">
      <t>ミジカ</t>
    </rPh>
    <rPh sb="17" eb="19">
      <t>フカ</t>
    </rPh>
    <rPh sb="20" eb="21">
      <t>チイ</t>
    </rPh>
    <rPh sb="23" eb="25">
      <t>ケンサ</t>
    </rPh>
    <phoneticPr fontId="2"/>
  </si>
  <si>
    <t>心電図（ECG）</t>
    <rPh sb="0" eb="3">
      <t>シンデンズ</t>
    </rPh>
    <phoneticPr fontId="2"/>
  </si>
  <si>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2"/>
  </si>
  <si>
    <t>超音波（エコー）検査</t>
    <rPh sb="0" eb="3">
      <t>チョウオンパ</t>
    </rPh>
    <rPh sb="8" eb="10">
      <t>ケンサ</t>
    </rPh>
    <phoneticPr fontId="11"/>
  </si>
  <si>
    <t>一般呼吸機能検査</t>
    <rPh sb="0" eb="8">
      <t>イッパンコキュウキノウケンサ</t>
    </rPh>
    <phoneticPr fontId="11"/>
  </si>
  <si>
    <t>視力/聴力検査</t>
    <rPh sb="0" eb="2">
      <t>シリョク</t>
    </rPh>
    <rPh sb="3" eb="7">
      <t>チョウリョクケンサ</t>
    </rPh>
    <phoneticPr fontId="11"/>
  </si>
  <si>
    <t>ホルター心電図</t>
    <rPh sb="4" eb="7">
      <t>シンデンズ</t>
    </rPh>
    <phoneticPr fontId="2"/>
  </si>
  <si>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11"/>
  </si>
  <si>
    <t>歩行検査(6分間歩行など)</t>
    <rPh sb="0" eb="4">
      <t>ホコウケンサ</t>
    </rPh>
    <rPh sb="6" eb="10">
      <t>フンカンホコウ</t>
    </rPh>
    <phoneticPr fontId="11"/>
  </si>
  <si>
    <t>DLCO呼吸検査</t>
    <phoneticPr fontId="11"/>
  </si>
  <si>
    <t>トレッドミル検査</t>
    <rPh sb="6" eb="8">
      <t>ケンサ</t>
    </rPh>
    <phoneticPr fontId="2"/>
  </si>
  <si>
    <t>Grade4（負荷や侵襲がとくに大きく、前処置が必要もしくは長時間にわたる検査）</t>
    <phoneticPr fontId="11"/>
  </si>
  <si>
    <t>（　　　）内視鏡検査</t>
    <rPh sb="5" eb="8">
      <t>ナイシキョウ</t>
    </rPh>
    <rPh sb="8" eb="10">
      <t>ケンサ</t>
    </rPh>
    <phoneticPr fontId="11"/>
  </si>
  <si>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2"/>
  </si>
  <si>
    <t>血管造影検査</t>
    <rPh sb="0" eb="6">
      <t>ケッカンゾウエイケンサ</t>
    </rPh>
    <phoneticPr fontId="11"/>
  </si>
  <si>
    <t>上記に記載のない検査等（あれば記載）</t>
    <rPh sb="0" eb="2">
      <t>ジョウキ</t>
    </rPh>
    <rPh sb="3" eb="5">
      <t>キサイ</t>
    </rPh>
    <rPh sb="8" eb="10">
      <t>ケンサ</t>
    </rPh>
    <rPh sb="10" eb="11">
      <t>ナド</t>
    </rPh>
    <rPh sb="15" eb="17">
      <t>キサイ</t>
    </rPh>
    <phoneticPr fontId="2"/>
  </si>
  <si>
    <t>単純X線検査</t>
    <rPh sb="0" eb="2">
      <t>タンジュン</t>
    </rPh>
    <rPh sb="3" eb="4">
      <t>セン</t>
    </rPh>
    <rPh sb="4" eb="6">
      <t>ケンサ</t>
    </rPh>
    <phoneticPr fontId="2"/>
  </si>
  <si>
    <t>MRI検査</t>
    <rPh sb="3" eb="5">
      <t>ケンサ</t>
    </rPh>
    <phoneticPr fontId="11"/>
  </si>
  <si>
    <t>CT検査</t>
    <rPh sb="2" eb="4">
      <t>ケンサ</t>
    </rPh>
    <phoneticPr fontId="11"/>
  </si>
  <si>
    <t>（　　　）シンチグラフィ</t>
    <phoneticPr fontId="11"/>
  </si>
  <si>
    <t>（）内に検査部位を記載　例)（ 骨 ）シンチグラフィ</t>
    <rPh sb="16" eb="17">
      <t>ホネ</t>
    </rPh>
    <phoneticPr fontId="2"/>
  </si>
  <si>
    <t>PET検査</t>
    <rPh sb="3" eb="5">
      <t>ケンサ</t>
    </rPh>
    <phoneticPr fontId="11"/>
  </si>
  <si>
    <t>腸管MRE</t>
    <rPh sb="0" eb="2">
      <t>チョウカン</t>
    </rPh>
    <phoneticPr fontId="11"/>
  </si>
  <si>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t>
    <rPh sb="5" eb="7">
      <t>イカ</t>
    </rPh>
    <rPh sb="70" eb="72">
      <t>キテイ</t>
    </rPh>
    <phoneticPr fontId="2"/>
  </si>
  <si>
    <t>大型機械の設置管理</t>
    <rPh sb="0" eb="2">
      <t>オオガタ</t>
    </rPh>
    <rPh sb="2" eb="4">
      <t>キカイ</t>
    </rPh>
    <rPh sb="5" eb="9">
      <t>セッチカンリ</t>
    </rPh>
    <phoneticPr fontId="2"/>
  </si>
  <si>
    <t>設置管理が求められる医療機器を使用する場合は算定する。</t>
    <rPh sb="0" eb="4">
      <t>セッチカンリ</t>
    </rPh>
    <rPh sb="5" eb="6">
      <t>モト</t>
    </rPh>
    <rPh sb="10" eb="14">
      <t>イリョウキキ</t>
    </rPh>
    <rPh sb="15" eb="17">
      <t>シヨウ</t>
    </rPh>
    <rPh sb="19" eb="21">
      <t>バアイ</t>
    </rPh>
    <rPh sb="22" eb="24">
      <t>サンテイ</t>
    </rPh>
    <phoneticPr fontId="2"/>
  </si>
  <si>
    <t>診療報酬点数のない新療法を修得する関係者</t>
    <rPh sb="0" eb="2">
      <t>シンリョウ</t>
    </rPh>
    <rPh sb="2" eb="4">
      <t>ホウシュウ</t>
    </rPh>
    <rPh sb="4" eb="6">
      <t>テンスウ</t>
    </rPh>
    <rPh sb="9" eb="12">
      <t>シンリョウホウ</t>
    </rPh>
    <rPh sb="13" eb="15">
      <t>シュウトク</t>
    </rPh>
    <rPh sb="17" eb="20">
      <t>カンケイシャ</t>
    </rPh>
    <phoneticPr fontId="2"/>
  </si>
  <si>
    <t>診療報酬点数がついていない新しい技術を修得する必要がある場合は算定する。</t>
    <rPh sb="0" eb="4">
      <t>シンリョウホウシュウ</t>
    </rPh>
    <rPh sb="4" eb="6">
      <t>テンスウ</t>
    </rPh>
    <rPh sb="13" eb="14">
      <t>アタラ</t>
    </rPh>
    <rPh sb="16" eb="18">
      <t>ギジュツ</t>
    </rPh>
    <rPh sb="19" eb="21">
      <t>シュウトク</t>
    </rPh>
    <rPh sb="23" eb="25">
      <t>ヒツヨウ</t>
    </rPh>
    <rPh sb="28" eb="30">
      <t>バアイ</t>
    </rPh>
    <rPh sb="31" eb="33">
      <t>サンテイ</t>
    </rPh>
    <phoneticPr fontId="2"/>
  </si>
  <si>
    <t>項目</t>
    <phoneticPr fontId="2"/>
  </si>
  <si>
    <t>コメント</t>
    <phoneticPr fontId="2"/>
  </si>
  <si>
    <t>W</t>
    <phoneticPr fontId="2"/>
  </si>
  <si>
    <t>保険未収載検査は当項目で算定しない</t>
    <rPh sb="0" eb="5">
      <t>ホケンミシュウサイ</t>
    </rPh>
    <rPh sb="5" eb="7">
      <t>ケンサ</t>
    </rPh>
    <rPh sb="8" eb="9">
      <t>トウ</t>
    </rPh>
    <rPh sb="9" eb="11">
      <t>コウモク</t>
    </rPh>
    <rPh sb="12" eb="14">
      <t>サンテイ</t>
    </rPh>
    <phoneticPr fontId="2"/>
  </si>
  <si>
    <t>T-spotのみ　それ以外の結核検査は【W】（その他）で算定する</t>
    <rPh sb="11" eb="13">
      <t>イガイ</t>
    </rPh>
    <rPh sb="14" eb="18">
      <t>ケッカクケンサ</t>
    </rPh>
    <rPh sb="25" eb="26">
      <t>タ</t>
    </rPh>
    <rPh sb="28" eb="30">
      <t>サンテイ</t>
    </rPh>
    <phoneticPr fontId="2"/>
  </si>
  <si>
    <t>保険未収載検査は当項目で算定しない</t>
    <phoneticPr fontId="2"/>
  </si>
  <si>
    <t>非接触機器</t>
    <rPh sb="0" eb="5">
      <t>ヒセッショクキキ</t>
    </rPh>
    <phoneticPr fontId="2"/>
  </si>
  <si>
    <t>Ⅲ
（ウエイト×5）</t>
  </si>
  <si>
    <t>粘膜または
損傷表面
接触機器</t>
    <rPh sb="0" eb="2">
      <t>ネンマク</t>
    </rPh>
    <rPh sb="6" eb="10">
      <t>ソンショウヒョウメン</t>
    </rPh>
    <rPh sb="11" eb="15">
      <t>セッショクキキ</t>
    </rPh>
    <phoneticPr fontId="2"/>
  </si>
  <si>
    <t>追加の同意説明</t>
    <rPh sb="0" eb="2">
      <t>ツイカ</t>
    </rPh>
    <rPh sb="3" eb="7">
      <t>ドウイセツメイ</t>
    </rPh>
    <phoneticPr fontId="2"/>
  </si>
  <si>
    <t>急性期疾患/
重篤な疾患</t>
    <rPh sb="0" eb="3">
      <t>キュウセイキ</t>
    </rPh>
    <rPh sb="3" eb="5">
      <t>シッカン</t>
    </rPh>
    <rPh sb="7" eb="9">
      <t>ジュウトク</t>
    </rPh>
    <rPh sb="10" eb="12">
      <t>シッカン</t>
    </rPh>
    <phoneticPr fontId="2"/>
  </si>
  <si>
    <t>外来診察</t>
    <rPh sb="0" eb="2">
      <t>ガイライ</t>
    </rPh>
    <rPh sb="2" eb="4">
      <t>シンサツ</t>
    </rPh>
    <phoneticPr fontId="2"/>
  </si>
  <si>
    <t>B</t>
  </si>
  <si>
    <t>C</t>
  </si>
  <si>
    <t>Ｄ</t>
  </si>
  <si>
    <t>E</t>
  </si>
  <si>
    <t>F</t>
  </si>
  <si>
    <t>皮膚接触機器</t>
    <rPh sb="0" eb="2">
      <t>ヒフ</t>
    </rPh>
    <rPh sb="2" eb="4">
      <t>セッショク</t>
    </rPh>
    <rPh sb="4" eb="6">
      <t>キキ</t>
    </rPh>
    <phoneticPr fontId="2"/>
  </si>
  <si>
    <t>疾患･状態の種類</t>
    <rPh sb="0" eb="2">
      <t>シッカン</t>
    </rPh>
    <rPh sb="3" eb="5">
      <t>ジョウタイ</t>
    </rPh>
    <rPh sb="6" eb="8">
      <t>シュルイ</t>
    </rPh>
    <phoneticPr fontId="2"/>
  </si>
  <si>
    <t>日常の動作に
軽度の支援が
必要な状態</t>
    <rPh sb="0" eb="2">
      <t>ニチジョウ</t>
    </rPh>
    <rPh sb="3" eb="5">
      <t>ドウサ</t>
    </rPh>
    <rPh sb="7" eb="9">
      <t>ケイド</t>
    </rPh>
    <rPh sb="10" eb="12">
      <t>シエン</t>
    </rPh>
    <rPh sb="14" eb="16">
      <t>ヒツヨウ</t>
    </rPh>
    <rPh sb="17" eb="19">
      <t>ジョウタイ</t>
    </rPh>
    <phoneticPr fontId="2"/>
  </si>
  <si>
    <t>ADLまたは
認知機能に
支援が必要な
状態</t>
    <rPh sb="7" eb="11">
      <t>ニンチキノウ</t>
    </rPh>
    <rPh sb="13" eb="15">
      <t>シエン</t>
    </rPh>
    <rPh sb="16" eb="18">
      <t>ヒツヨウ</t>
    </rPh>
    <rPh sb="20" eb="22">
      <t>ジョウタイ</t>
    </rPh>
    <phoneticPr fontId="2"/>
  </si>
  <si>
    <t>外来/日帰り
手術等</t>
    <rPh sb="0" eb="2">
      <t>ガイライ</t>
    </rPh>
    <rPh sb="3" eb="5">
      <t>ヒガエ</t>
    </rPh>
    <rPh sb="7" eb="9">
      <t>シュジュツ</t>
    </rPh>
    <rPh sb="9" eb="10">
      <t>ナド</t>
    </rPh>
    <phoneticPr fontId="2"/>
  </si>
  <si>
    <t>29日以上
以後28日毎に
1ポイント加算</t>
    <rPh sb="2" eb="3">
      <t>ニチ</t>
    </rPh>
    <rPh sb="3" eb="5">
      <t>イジョウ</t>
    </rPh>
    <rPh sb="6" eb="8">
      <t>イゴ</t>
    </rPh>
    <rPh sb="10" eb="11">
      <t>ニチ</t>
    </rPh>
    <rPh sb="11" eb="12">
      <t>マイ</t>
    </rPh>
    <rPh sb="19" eb="21">
      <t>カサン</t>
    </rPh>
    <phoneticPr fontId="2"/>
  </si>
  <si>
    <t>U</t>
  </si>
  <si>
    <t>T</t>
  </si>
  <si>
    <t>S</t>
  </si>
  <si>
    <t>R</t>
  </si>
  <si>
    <t>Q</t>
  </si>
  <si>
    <t>P</t>
  </si>
  <si>
    <t>L</t>
  </si>
  <si>
    <t>K</t>
  </si>
  <si>
    <t>J</t>
  </si>
  <si>
    <t>I</t>
  </si>
  <si>
    <t>H</t>
  </si>
  <si>
    <t>G</t>
  </si>
  <si>
    <t>疾患・状態の種類</t>
    <rPh sb="0" eb="2">
      <t>シッカン</t>
    </rPh>
    <rPh sb="3" eb="5">
      <t>ジョウタイ</t>
    </rPh>
    <rPh sb="6" eb="8">
      <t>シュルイ</t>
    </rPh>
    <phoneticPr fontId="13"/>
  </si>
  <si>
    <t>Ａ</t>
  </si>
  <si>
    <t>別表「P_臨床検査・自覚症状」の項目数を算定する。
算定は実施計画書の治験実施スケジュール表（フローチャート）に準じて行う。</t>
    <rPh sb="0" eb="2">
      <t>ベッピョウ</t>
    </rPh>
    <rPh sb="5" eb="9">
      <t>リンショウケンサ</t>
    </rPh>
    <rPh sb="10" eb="14">
      <t>ジカクショウジョウ</t>
    </rPh>
    <rPh sb="16" eb="18">
      <t>コウモク</t>
    </rPh>
    <rPh sb="18" eb="19">
      <t>スウ</t>
    </rPh>
    <rPh sb="20" eb="22">
      <t>サンテイ</t>
    </rPh>
    <rPh sb="35" eb="37">
      <t>チケン</t>
    </rPh>
    <rPh sb="37" eb="39">
      <t>ジッシ</t>
    </rPh>
    <rPh sb="45" eb="46">
      <t>ヒョウ</t>
    </rPh>
    <phoneticPr fontId="2"/>
  </si>
  <si>
    <t>別表「R_生体検査」を使用して算定する。診療報酬掲載の「生体検査」に当たる検査、若しくはそれに準ずる検査について算定する。</t>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2"/>
  </si>
  <si>
    <t>別表「S_画像診断」を使用して算定する。診療報酬掲載の「画像診断」に当たる検査、若しくはそれに準ずる検査について算定する。</t>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2"/>
  </si>
  <si>
    <t>単回または
24時間以内</t>
    <rPh sb="0" eb="2">
      <t>タンカイ</t>
    </rPh>
    <phoneticPr fontId="2"/>
  </si>
  <si>
    <t>7日間以内</t>
    <rPh sb="1" eb="3">
      <t>ニチカン</t>
    </rPh>
    <rPh sb="3" eb="5">
      <t>イナイ</t>
    </rPh>
    <phoneticPr fontId="2"/>
  </si>
  <si>
    <t>28日間以内</t>
    <rPh sb="2" eb="3">
      <t>ニチ</t>
    </rPh>
    <rPh sb="3" eb="4">
      <t>アイダ</t>
    </rPh>
    <rPh sb="4" eb="6">
      <t>イナイ</t>
    </rPh>
    <phoneticPr fontId="2"/>
  </si>
  <si>
    <t>体外･体内連結
または
体内植え込み機器</t>
    <phoneticPr fontId="2"/>
  </si>
  <si>
    <t>薬生機審発0106第1号　4-6)-①に準ずる。</t>
    <rPh sb="9" eb="10">
      <t>ダイ</t>
    </rPh>
    <rPh sb="11" eb="12">
      <t>ゴウ</t>
    </rPh>
    <rPh sb="20" eb="21">
      <t>ジュン</t>
    </rPh>
    <phoneticPr fontId="2"/>
  </si>
  <si>
    <t xml:space="preserve">Ⅳ：入院　は、実施計画書に入院が規定されている、あるいは当院の運用上の都合を含め、治験責任医師が治験の実施に入院が必要と判断した場合に算定する。
Ⅲ：外来/日帰り手術等　は、外来にて鎮静を行う手技あるいはそれ以上に侵襲の大きい手技･手術を行う場合に算定する。
Ⅱ：外来診療　は、鎮静を伴わない検査手技等を含む。
</t>
    <rPh sb="2" eb="4">
      <t>ニュウイン</t>
    </rPh>
    <rPh sb="7" eb="12">
      <t>ジッシケイカクショ</t>
    </rPh>
    <rPh sb="13" eb="15">
      <t>ニュウイン</t>
    </rPh>
    <rPh sb="16" eb="18">
      <t>キテイ</t>
    </rPh>
    <rPh sb="28" eb="30">
      <t>トウイン</t>
    </rPh>
    <rPh sb="31" eb="34">
      <t>ウンヨウジョウ</t>
    </rPh>
    <rPh sb="35" eb="37">
      <t>ツゴウ</t>
    </rPh>
    <rPh sb="38" eb="39">
      <t>フク</t>
    </rPh>
    <rPh sb="41" eb="47">
      <t>チケンセキニンイシ</t>
    </rPh>
    <rPh sb="48" eb="50">
      <t>チケン</t>
    </rPh>
    <rPh sb="67" eb="69">
      <t>サンテイ</t>
    </rPh>
    <rPh sb="75" eb="77">
      <t>ガイライ</t>
    </rPh>
    <rPh sb="78" eb="80">
      <t>ヒガエ</t>
    </rPh>
    <rPh sb="81" eb="83">
      <t>シュジュツ</t>
    </rPh>
    <rPh sb="83" eb="84">
      <t>トウ</t>
    </rPh>
    <rPh sb="87" eb="89">
      <t>ガイライ</t>
    </rPh>
    <rPh sb="91" eb="93">
      <t>チンセイ</t>
    </rPh>
    <rPh sb="94" eb="95">
      <t>オコナ</t>
    </rPh>
    <rPh sb="96" eb="98">
      <t>シュギ</t>
    </rPh>
    <rPh sb="104" eb="106">
      <t>イジョウ</t>
    </rPh>
    <rPh sb="107" eb="109">
      <t>シンシュウ</t>
    </rPh>
    <rPh sb="110" eb="111">
      <t>オオ</t>
    </rPh>
    <rPh sb="113" eb="115">
      <t>シュギ</t>
    </rPh>
    <rPh sb="116" eb="118">
      <t>シュジュツ</t>
    </rPh>
    <rPh sb="119" eb="120">
      <t>オコナ</t>
    </rPh>
    <rPh sb="121" eb="123">
      <t>バアイ</t>
    </rPh>
    <rPh sb="124" eb="126">
      <t>サンテイ</t>
    </rPh>
    <rPh sb="132" eb="134">
      <t>ガイライ</t>
    </rPh>
    <rPh sb="134" eb="136">
      <t>シンリョウ</t>
    </rPh>
    <rPh sb="139" eb="141">
      <t>チンセイ</t>
    </rPh>
    <rPh sb="142" eb="143">
      <t>トモナ</t>
    </rPh>
    <rPh sb="146" eb="148">
      <t>ケンサ</t>
    </rPh>
    <rPh sb="148" eb="150">
      <t>シュギ</t>
    </rPh>
    <rPh sb="150" eb="151">
      <t>トウ</t>
    </rPh>
    <rPh sb="152" eb="153">
      <t>フク</t>
    </rPh>
    <phoneticPr fontId="2"/>
  </si>
  <si>
    <t>生検検査の実施回数を算定する。既存の検体で実施が可能な場合は算定しないが、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Ph sb="112" eb="116">
      <t>ガゾウシンダン</t>
    </rPh>
    <phoneticPr fontId="2"/>
  </si>
  <si>
    <t>S_画像診断</t>
    <phoneticPr fontId="2"/>
  </si>
  <si>
    <t>R_生体検査</t>
    <rPh sb="2" eb="6">
      <t>セイタイケンサ</t>
    </rPh>
    <phoneticPr fontId="2"/>
  </si>
  <si>
    <t>Q_臨床アウトカム評価</t>
    <rPh sb="2" eb="4">
      <t>リンショウ</t>
    </rPh>
    <rPh sb="9" eb="11">
      <t>ヒョウカ</t>
    </rPh>
    <phoneticPr fontId="2"/>
  </si>
  <si>
    <t>P_臨床検査等</t>
    <rPh sb="6" eb="7">
      <t>ナド</t>
    </rPh>
    <phoneticPr fontId="2"/>
  </si>
  <si>
    <t>クラスⅠ・Ⅱ</t>
    <phoneticPr fontId="2"/>
  </si>
  <si>
    <t>クラスⅢ</t>
    <phoneticPr fontId="2"/>
  </si>
  <si>
    <t>クラスⅣ</t>
    <phoneticPr fontId="2"/>
  </si>
  <si>
    <t>平成16年厚生労働省公示第297号、もしくは薬食発0510第8号改正後別紙に基づく、医療機器のクラス分類に基づいて算定する。</t>
    <rPh sb="0" eb="2">
      <t>ヘイセイ</t>
    </rPh>
    <rPh sb="4" eb="5">
      <t>ネン</t>
    </rPh>
    <rPh sb="5" eb="7">
      <t>コウセイ</t>
    </rPh>
    <rPh sb="7" eb="10">
      <t>ロウドウショウ</t>
    </rPh>
    <rPh sb="10" eb="12">
      <t>コウジ</t>
    </rPh>
    <rPh sb="12" eb="13">
      <t>ダイ</t>
    </rPh>
    <rPh sb="16" eb="17">
      <t>ゴウ</t>
    </rPh>
    <rPh sb="22" eb="24">
      <t>ヤクショク</t>
    </rPh>
    <rPh sb="24" eb="25">
      <t>ハツ</t>
    </rPh>
    <rPh sb="29" eb="30">
      <t>ダイ</t>
    </rPh>
    <rPh sb="31" eb="32">
      <t>ゴウ</t>
    </rPh>
    <rPh sb="32" eb="35">
      <t>カイセイゴ</t>
    </rPh>
    <rPh sb="35" eb="37">
      <t>ベッシ</t>
    </rPh>
    <rPh sb="38" eb="39">
      <t>モト</t>
    </rPh>
    <rPh sb="42" eb="44">
      <t>イリョウ</t>
    </rPh>
    <rPh sb="44" eb="46">
      <t>キキ</t>
    </rPh>
    <rPh sb="50" eb="52">
      <t>ブンルイ</t>
    </rPh>
    <rPh sb="53" eb="54">
      <t>モト</t>
    </rPh>
    <rPh sb="57" eb="59">
      <t>サンテイ</t>
    </rPh>
    <phoneticPr fontId="2"/>
  </si>
  <si>
    <t>対象となる被験者層について算定する。成人は18歳以上、新生児/乳児は1歳未満とし、対象被験者層を限定する場合に算定する。</t>
  </si>
  <si>
    <t>該当する状態の被験者のみを限定して組み入れる場合算定する。
複数の項目が該当する場合、より高いグレードのみ算定する。
心電図機器のような検査機器など、幅広い状態の対象者を組み入れる場合は原則として算定しない。
Ⅳ：重篤な疾患　とは、医療機器を使用しなければ命に関わる状態（例：ペースメーカー、ICDが必要な状態など）
　　の治験において算定する。
　　悪性腫瘍自体は重篤な疾患と算定しない（末期患者など命に関わる状態の対象者を指定する場合のみ算定）
Ⅳ：急性期疾患　とは、救急部やＩＣＵで治験を実施することが想定される治験や、疾患の発症・増悪から短時間のうちに
　　治験の同意取得、治験開始が必要となる治験において算定する。
　　単に待機的な手術を行うのみでは、急性期疾患の治験とは算定しない。
Ⅲ：ADLに支援が必要な疾患　とは、日常生活に多大な障害を持つ患者を対象とする機器を指す。
　　（例：パーキンソン病に対する脳深部刺激装置等）
Ⅱ：日常の動作に軽度の支援が必要　とは、適切な装具等があればADLが自立できる状態を指す。</t>
  </si>
  <si>
    <t>シャム手技の使用</t>
    <rPh sb="3" eb="5">
      <t>シュギ</t>
    </rPh>
    <rPh sb="6" eb="8">
      <t>シヨウ</t>
    </rPh>
    <phoneticPr fontId="2"/>
  </si>
  <si>
    <t>シャム手技の使用がある場合に算定する。</t>
    <rPh sb="3" eb="5">
      <t>シュギ</t>
    </rPh>
    <rPh sb="6" eb="8">
      <t>シヨウ</t>
    </rPh>
    <rPh sb="11" eb="13">
      <t>バアイ</t>
    </rPh>
    <rPh sb="14" eb="16">
      <t>サンテイ</t>
    </rPh>
    <phoneticPr fontId="2"/>
  </si>
  <si>
    <t>試験機器の接触部位</t>
    <rPh sb="0" eb="2">
      <t>シケン</t>
    </rPh>
    <rPh sb="2" eb="4">
      <t>キキ</t>
    </rPh>
    <rPh sb="5" eb="9">
      <t>セッショクブイ</t>
    </rPh>
    <phoneticPr fontId="2"/>
  </si>
  <si>
    <t>試験機器のクラス分類</t>
    <rPh sb="0" eb="2">
      <t>シケン</t>
    </rPh>
    <rPh sb="2" eb="4">
      <t>キキ</t>
    </rPh>
    <rPh sb="8" eb="10">
      <t>ブンルイ</t>
    </rPh>
    <phoneticPr fontId="2"/>
  </si>
  <si>
    <t>試験機器の使用期間</t>
    <rPh sb="0" eb="2">
      <t>シケン</t>
    </rPh>
    <rPh sb="2" eb="4">
      <t>キキ</t>
    </rPh>
    <rPh sb="5" eb="7">
      <t>シヨウ</t>
    </rPh>
    <rPh sb="7" eb="9">
      <t>キカン</t>
    </rPh>
    <phoneticPr fontId="2"/>
  </si>
  <si>
    <t>臨床試験研究経費ポイント算出表（製造販売後臨床試験：医療機器）</t>
    <rPh sb="0" eb="2">
      <t>リンショウ</t>
    </rPh>
    <rPh sb="2" eb="4">
      <t>シケン</t>
    </rPh>
    <rPh sb="4" eb="6">
      <t>ケンキュウ</t>
    </rPh>
    <rPh sb="6" eb="8">
      <t>ケイヒ</t>
    </rPh>
    <rPh sb="12" eb="14">
      <t>サンシュツ</t>
    </rPh>
    <rPh sb="14" eb="15">
      <t>ヒョウ</t>
    </rPh>
    <rPh sb="16" eb="21">
      <t>セイゾウハンバイゴ</t>
    </rPh>
    <rPh sb="21" eb="25">
      <t>リンショウシケン</t>
    </rPh>
    <rPh sb="26" eb="28">
      <t>イリョウ</t>
    </rPh>
    <rPh sb="28" eb="30">
      <t>キキ</t>
    </rPh>
    <phoneticPr fontId="2"/>
  </si>
  <si>
    <t>臨床試験研究経費ポイント算出表（製造販売後臨床試験：医療機器）    作成上の注意事項</t>
    <rPh sb="16" eb="21">
      <t>セイゾウハンバイゴ</t>
    </rPh>
    <rPh sb="21" eb="25">
      <t>リンショウシケン</t>
    </rPh>
    <phoneticPr fontId="2"/>
  </si>
  <si>
    <t>試験機器の接触部位</t>
    <rPh sb="0" eb="2">
      <t>シケン</t>
    </rPh>
    <rPh sb="2" eb="4">
      <t>キキ</t>
    </rPh>
    <rPh sb="5" eb="9">
      <t>セッショクブイ</t>
    </rPh>
    <phoneticPr fontId="13"/>
  </si>
  <si>
    <t>試験機器のクラス分類</t>
    <rPh sb="0" eb="2">
      <t>シケン</t>
    </rPh>
    <rPh sb="2" eb="4">
      <t>キキ</t>
    </rPh>
    <rPh sb="8" eb="10">
      <t>ブンルイ</t>
    </rPh>
    <phoneticPr fontId="13"/>
  </si>
  <si>
    <t>試験の相によって算定する。</t>
    <rPh sb="0" eb="2">
      <t>シケン</t>
    </rPh>
    <phoneticPr fontId="2"/>
  </si>
  <si>
    <t>試験の盲検性について算定する。試験の実施時期により盲検性デザインが混在する場合には、ポイント数が高い方を採用する。</t>
    <rPh sb="0" eb="2">
      <t>シケン</t>
    </rPh>
    <rPh sb="15" eb="17">
      <t>シケン</t>
    </rPh>
    <phoneticPr fontId="2"/>
  </si>
  <si>
    <t>試験期間中に再評価割付を行う治験または主試験と副試験など副次試験があるものなどを示す。ロールオーバー試験の割付群の変更は含まない。</t>
    <rPh sb="0" eb="2">
      <t>シケン</t>
    </rPh>
    <phoneticPr fontId="2"/>
  </si>
  <si>
    <t>試験への同意説明に加え、任意の追加検査、検体採取等の説明同意取得を必要とする場合に 算定する。</t>
    <rPh sb="0" eb="2">
      <t>シケン</t>
    </rPh>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4"/>
  </si>
  <si>
    <t>選択基準および除外基準の項目数を算定する。試験期間内の所定の時期に複数回基準が設定されている場合（初回適格基準と本登録適格基準など）は、重複の如何を問わず項目数の総数を算定する。</t>
    <rPh sb="21" eb="23">
      <t>シケン</t>
    </rPh>
    <rPh sb="68" eb="70">
      <t>ジュウフク</t>
    </rPh>
    <rPh sb="77" eb="80">
      <t>コウモクスウ</t>
    </rPh>
    <rPh sb="81" eb="83">
      <t>ソウスウ</t>
    </rPh>
    <rPh sb="84" eb="86">
      <t>サンテイ</t>
    </rPh>
    <phoneticPr fontId="2"/>
  </si>
  <si>
    <t>個々の被験者における試験機器（試験機器に準じて依頼者から提供される機器・試験機器と同等に管理を求められる機器を含む ）を使用する期間を算定する。使用期間が固定されていない場合は、依頼者により想定される予定期間または平均使用期間を算定する。
29日以上の場合、29日(5w)～56日(8w)は16ポイント、57日(9w)～84日(12w)は17ポイント･･･として算定する。</t>
    <rPh sb="10" eb="14">
      <t>シケンキキ</t>
    </rPh>
    <rPh sb="15" eb="17">
      <t>シケン</t>
    </rPh>
    <rPh sb="17" eb="19">
      <t>キキ</t>
    </rPh>
    <rPh sb="33" eb="35">
      <t>キキ</t>
    </rPh>
    <rPh sb="36" eb="38">
      <t>シケン</t>
    </rPh>
    <rPh sb="38" eb="40">
      <t>キキ</t>
    </rPh>
    <rPh sb="52" eb="54">
      <t>キキ</t>
    </rPh>
    <rPh sb="60" eb="62">
      <t>シヨウ</t>
    </rPh>
    <rPh sb="72" eb="74">
      <t>シヨウ</t>
    </rPh>
    <rPh sb="109" eb="111">
      <t>シヨウ</t>
    </rPh>
    <rPh sb="122" eb="123">
      <t>ニチ</t>
    </rPh>
    <rPh sb="123" eb="125">
      <t>イジョウ</t>
    </rPh>
    <rPh sb="126" eb="128">
      <t>バアイ</t>
    </rPh>
    <rPh sb="131" eb="132">
      <t>ニチ</t>
    </rPh>
    <rPh sb="139" eb="140">
      <t>ニチ</t>
    </rPh>
    <rPh sb="154" eb="155">
      <t>ニチ</t>
    </rPh>
    <rPh sb="162" eb="163">
      <t>ニチ</t>
    </rPh>
    <rPh sb="181" eb="183">
      <t>サンテイ</t>
    </rPh>
    <phoneticPr fontId="2"/>
  </si>
  <si>
    <t>別表「Q_臨床アウトカム評価」の項目数を算定する。算定は実施計画書の試験実施スケジュール表（フローチャート）に準じて行う。</t>
    <rPh sb="34" eb="36">
      <t>シケン</t>
    </rPh>
    <phoneticPr fontId="2"/>
  </si>
  <si>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試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41" eb="144">
      <t>トクセイトウ</t>
    </rPh>
    <rPh sb="145" eb="147">
      <t>カミ</t>
    </rPh>
    <rPh sb="149" eb="151">
      <t>ハンダン</t>
    </rPh>
    <phoneticPr fontId="2"/>
  </si>
  <si>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・私見実施診療科が複数科となる場合、当該私見特有の実施体制の構築が必要な場合など、臨床研究センター（治験部部長）の意見を参考に責任医師と協議し決定する。</t>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4" eb="136">
      <t>シケン</t>
    </rPh>
    <rPh sb="136" eb="138">
      <t>ジッシ</t>
    </rPh>
    <rPh sb="138" eb="141">
      <t>シンリョウカ</t>
    </rPh>
    <rPh sb="142" eb="144">
      <t>フクスウ</t>
    </rPh>
    <rPh sb="144" eb="145">
      <t>カ</t>
    </rPh>
    <rPh sb="148" eb="150">
      <t>バアイ</t>
    </rPh>
    <rPh sb="155" eb="157">
      <t>トクユウ</t>
    </rPh>
    <rPh sb="158" eb="160">
      <t>ジッシ</t>
    </rPh>
    <rPh sb="160" eb="162">
      <t>タイセイ</t>
    </rPh>
    <rPh sb="163" eb="165">
      <t>コウチク</t>
    </rPh>
    <rPh sb="166" eb="168">
      <t>ヒツヨウ</t>
    </rPh>
    <rPh sb="169" eb="171">
      <t>バアイ</t>
    </rPh>
    <rPh sb="174" eb="178">
      <t>リンショウケンキュウ</t>
    </rPh>
    <rPh sb="183" eb="186">
      <t>チケンブ</t>
    </rPh>
    <rPh sb="186" eb="188">
      <t>ブチョウ</t>
    </rPh>
    <rPh sb="190" eb="192">
      <t>イケン</t>
    </rPh>
    <rPh sb="193" eb="195">
      <t>サンコウ</t>
    </rPh>
    <rPh sb="196" eb="200">
      <t>セキニンイシ</t>
    </rPh>
    <rPh sb="201" eb="203">
      <t>キョウギ</t>
    </rPh>
    <rPh sb="204" eb="206">
      <t>ケッテイ</t>
    </rPh>
    <phoneticPr fontId="2"/>
  </si>
  <si>
    <t>V</t>
    <phoneticPr fontId="2"/>
  </si>
  <si>
    <t>W</t>
    <phoneticPr fontId="2"/>
  </si>
  <si>
    <t>サブスタディ等の実施数</t>
    <rPh sb="6" eb="7">
      <t>トウ</t>
    </rPh>
    <rPh sb="8" eb="10">
      <t>ジッシ</t>
    </rPh>
    <rPh sb="10" eb="11">
      <t>スウ</t>
    </rPh>
    <phoneticPr fontId="2"/>
  </si>
  <si>
    <r>
      <t>成人</t>
    </r>
    <r>
      <rPr>
        <sz val="11"/>
        <rFont val="ＭＳ Ｐゴシック"/>
        <family val="3"/>
        <charset val="128"/>
      </rPr>
      <t>のみ</t>
    </r>
    <rPh sb="0" eb="2">
      <t>セイジン</t>
    </rPh>
    <phoneticPr fontId="2"/>
  </si>
  <si>
    <r>
      <rPr>
        <sz val="11"/>
        <rFont val="ＭＳ Ｐゴシック"/>
        <family val="3"/>
        <charset val="128"/>
      </rPr>
      <t>シャム手技の使用</t>
    </r>
    <rPh sb="3" eb="5">
      <t>シュギ</t>
    </rPh>
    <rPh sb="6" eb="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</si>
</sst>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color theme="1"/>
      <name val="游ゴシック"/>
      <family val="2"/>
      <charset val="128"/>
      <scheme val="minor"/>
    </font>
    <font>
      <sz val="6"/>
      <name val="ＭＳ Ｐゴシック"/>
      <family val="3"/>
      <charset val="128"/>
    </font>
    <font>
      <sz val="16"/>
      <name val="ＭＳ Ｐゴシック"/>
      <family val="3"/>
      <charset val="128"/>
    </font>
    <font>
      <sz val="11"/>
      <name val="ＭＳ Ｐゴシック"/>
      <family val="3"/>
      <charset val="128"/>
    </font>
    <font>
      <b/>
      <sz val="11"/>
      <name val="ＭＳ Ｐゴシック"/>
      <family val="3"/>
      <charset val="128"/>
    </font>
    <font>
      <sz val="11"/>
      <color theme="1"/>
      <name val="游ゴシック"/>
      <family val="2"/>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sz val="6"/>
      <name val="游ゴシック"/>
      <family val="2"/>
      <charset val="128"/>
      <scheme val="minor"/>
    </font>
    <font>
      <i/>
      <sz val="11"/>
      <color rgb="FFFF0000"/>
      <name val="游ゴシック"/>
      <family val="3"/>
      <charset val="128"/>
      <scheme val="minor"/>
    </font>
    <font>
      <sz val="18"/>
      <color theme="3"/>
      <name val="游ゴシック Light"/>
      <family val="2"/>
      <charset val="128"/>
      <scheme val="major"/>
    </font>
    <font>
      <sz val="11"/>
      <color rgb="FF9C0006"/>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9E7"/>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4" fillId="0" borderId="0"/>
    <xf numFmtId="0" fontId="6" fillId="0" borderId="0">
      <alignment vertical="center"/>
    </xf>
    <xf numFmtId="0" fontId="6" fillId="0" borderId="0">
      <alignment vertical="center"/>
    </xf>
  </cellStyleXfs>
  <cellXfs count="142">
    <xf numFmtId="0" fontId="0" fillId="0" borderId="0" xfId="0"/>
    <xf numFmtId="0" fontId="3" fillId="0" borderId="0" xfId="0" applyFont="1" applyAlignment="1">
      <alignment vertical="center"/>
    </xf>
    <xf numFmtId="0" fontId="7" fillId="0" borderId="0" xfId="3" applyFont="1">
      <alignment vertical="center"/>
    </xf>
    <xf numFmtId="0" fontId="6" fillId="0" borderId="0" xfId="3" applyAlignment="1">
      <alignment horizontal="right" vertical="center"/>
    </xf>
    <xf numFmtId="0" fontId="6" fillId="0" borderId="0" xfId="3">
      <alignment vertical="center"/>
    </xf>
    <xf numFmtId="0" fontId="6" fillId="0" borderId="15" xfId="3" applyBorder="1" applyAlignment="1">
      <alignment horizontal="center" vertical="center"/>
    </xf>
    <xf numFmtId="0" fontId="6" fillId="0" borderId="17" xfId="3" applyBorder="1">
      <alignment vertical="center"/>
    </xf>
    <xf numFmtId="0" fontId="6" fillId="2" borderId="18" xfId="3" applyFill="1" applyBorder="1" applyAlignment="1">
      <alignment horizontal="center" vertical="center"/>
    </xf>
    <xf numFmtId="0" fontId="10" fillId="0" borderId="19" xfId="3" applyFont="1" applyBorder="1">
      <alignment vertical="center"/>
    </xf>
    <xf numFmtId="0" fontId="10" fillId="0" borderId="19" xfId="3" applyFont="1" applyBorder="1" applyAlignment="1">
      <alignment vertical="center" wrapText="1"/>
    </xf>
    <xf numFmtId="0" fontId="10" fillId="0" borderId="20" xfId="3" applyFont="1" applyBorder="1">
      <alignment vertical="center"/>
    </xf>
    <xf numFmtId="0" fontId="6" fillId="2" borderId="21" xfId="3" applyFill="1" applyBorder="1" applyAlignment="1">
      <alignment horizontal="center" vertical="center"/>
    </xf>
    <xf numFmtId="0" fontId="10" fillId="0" borderId="23" xfId="3" applyFont="1" applyBorder="1">
      <alignment vertical="center"/>
    </xf>
    <xf numFmtId="0" fontId="5" fillId="0" borderId="1" xfId="0" applyFont="1" applyBorder="1" applyAlignment="1" applyProtection="1">
      <alignment vertical="center"/>
      <protection locked="0"/>
    </xf>
    <xf numFmtId="0" fontId="9" fillId="0" borderId="0" xfId="2" applyFo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Protection="1">
      <alignment vertical="center"/>
      <protection locked="0"/>
    </xf>
    <xf numFmtId="0" fontId="8" fillId="0" borderId="15" xfId="2" applyFont="1" applyBorder="1" applyAlignment="1" applyProtection="1">
      <alignment horizontal="center" vertical="center"/>
      <protection locked="0"/>
    </xf>
    <xf numFmtId="0" fontId="8" fillId="0" borderId="17" xfId="2" applyFont="1" applyBorder="1" applyProtection="1">
      <alignment vertical="center"/>
      <protection locked="0"/>
    </xf>
    <xf numFmtId="0" fontId="8" fillId="2" borderId="18" xfId="2" applyFont="1" applyFill="1" applyBorder="1" applyAlignment="1" applyProtection="1">
      <alignment horizontal="center" vertical="center"/>
      <protection locked="0"/>
    </xf>
    <xf numFmtId="0" fontId="8" fillId="0" borderId="19" xfId="2" applyFont="1" applyBorder="1" applyProtection="1">
      <alignment vertical="center"/>
      <protection locked="0"/>
    </xf>
    <xf numFmtId="0" fontId="8" fillId="0" borderId="19" xfId="2" applyFont="1" applyBorder="1" applyAlignment="1" applyProtection="1">
      <alignment vertical="center" wrapText="1"/>
      <protection locked="0"/>
    </xf>
    <xf numFmtId="0" fontId="8" fillId="0" borderId="20" xfId="2" applyFont="1" applyBorder="1" applyProtection="1">
      <alignment vertical="center"/>
      <protection locked="0"/>
    </xf>
    <xf numFmtId="0" fontId="8" fillId="2" borderId="20" xfId="2" applyFont="1" applyFill="1" applyBorder="1" applyProtection="1">
      <alignment vertical="center"/>
      <protection locked="0"/>
    </xf>
    <xf numFmtId="0" fontId="8" fillId="2" borderId="21" xfId="2" applyFont="1" applyFill="1" applyBorder="1" applyAlignment="1" applyProtection="1">
      <alignment horizontal="center" vertical="center"/>
      <protection locked="0"/>
    </xf>
    <xf numFmtId="0" fontId="8" fillId="0" borderId="23" xfId="2" applyFont="1" applyBorder="1" applyProtection="1">
      <alignment vertical="center"/>
      <protection locked="0"/>
    </xf>
    <xf numFmtId="0" fontId="8" fillId="0" borderId="32" xfId="2" applyFont="1" applyBorder="1" applyProtection="1">
      <alignment vertical="center"/>
      <protection locked="0"/>
    </xf>
    <xf numFmtId="0" fontId="8" fillId="3" borderId="30" xfId="2" applyFont="1" applyFill="1" applyBorder="1">
      <alignment vertical="center"/>
    </xf>
    <xf numFmtId="0" fontId="8" fillId="3" borderId="31" xfId="2" applyFont="1" applyFill="1" applyBorder="1">
      <alignment vertical="center"/>
    </xf>
    <xf numFmtId="0" fontId="8" fillId="3" borderId="31" xfId="2" applyFont="1" applyFill="1" applyBorder="1" applyAlignment="1">
      <alignment horizontal="center" vertical="center"/>
    </xf>
    <xf numFmtId="0" fontId="7" fillId="0" borderId="0" xfId="2" applyFont="1" applyProtection="1">
      <alignment vertical="center"/>
      <protection locked="0"/>
    </xf>
    <xf numFmtId="0" fontId="6" fillId="0" borderId="0" xfId="2" applyAlignment="1" applyProtection="1">
      <alignment horizontal="right" vertical="center"/>
      <protection locked="0"/>
    </xf>
    <xf numFmtId="0" fontId="6" fillId="0" borderId="0" xfId="2" applyProtection="1">
      <alignment vertical="center"/>
      <protection locked="0"/>
    </xf>
    <xf numFmtId="0" fontId="6" fillId="0" borderId="16" xfId="2" applyBorder="1" applyAlignment="1" applyProtection="1">
      <alignment horizontal="center" vertical="center"/>
      <protection locked="0"/>
    </xf>
    <xf numFmtId="0" fontId="6" fillId="0" borderId="17" xfId="2" applyBorder="1" applyProtection="1">
      <alignment vertical="center"/>
      <protection locked="0"/>
    </xf>
    <xf numFmtId="0" fontId="6" fillId="2" borderId="33" xfId="2" applyFill="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7" xfId="2" applyBorder="1" applyAlignment="1" applyProtection="1">
      <alignment horizontal="center" vertical="center" wrapText="1"/>
      <protection locked="0"/>
    </xf>
    <xf numFmtId="0" fontId="6" fillId="2" borderId="20" xfId="2" applyFill="1" applyBorder="1" applyAlignment="1" applyProtection="1">
      <alignment horizontal="left" vertical="top" wrapText="1"/>
      <protection locked="0"/>
    </xf>
    <xf numFmtId="0" fontId="6" fillId="2" borderId="27" xfId="2" applyFill="1" applyBorder="1" applyAlignment="1" applyProtection="1">
      <alignment horizontal="center" vertical="center"/>
      <protection locked="0"/>
    </xf>
    <xf numFmtId="0" fontId="6" fillId="0" borderId="22" xfId="2" applyBorder="1" applyAlignment="1" applyProtection="1">
      <alignment horizontal="center" vertical="center"/>
      <protection locked="0"/>
    </xf>
    <xf numFmtId="0" fontId="6" fillId="2" borderId="23" xfId="2" applyFill="1" applyBorder="1" applyAlignment="1" applyProtection="1">
      <alignment horizontal="left" vertical="top" wrapText="1"/>
      <protection locked="0"/>
    </xf>
    <xf numFmtId="0" fontId="6" fillId="3" borderId="21" xfId="2" applyFill="1" applyBorder="1">
      <alignment vertical="center"/>
    </xf>
    <xf numFmtId="0" fontId="6" fillId="3" borderId="26" xfId="2" applyFill="1" applyBorder="1">
      <alignment vertical="center"/>
    </xf>
    <xf numFmtId="0" fontId="6" fillId="3" borderId="34" xfId="2" applyFill="1" applyBorder="1" applyAlignment="1">
      <alignment horizontal="center" vertical="center"/>
    </xf>
    <xf numFmtId="0" fontId="0" fillId="0" borderId="1" xfId="1" applyFont="1" applyBorder="1" applyAlignment="1">
      <alignment horizontal="center" vertical="top"/>
    </xf>
    <xf numFmtId="0" fontId="0" fillId="0" borderId="1" xfId="1" applyFont="1" applyBorder="1" applyAlignment="1">
      <alignment vertical="top"/>
    </xf>
    <xf numFmtId="0" fontId="0" fillId="0" borderId="1" xfId="1" applyFont="1" applyBorder="1" applyAlignment="1">
      <alignment vertical="top" wrapText="1"/>
    </xf>
    <xf numFmtId="0" fontId="0" fillId="0" borderId="0" xfId="0" applyAlignment="1">
      <alignment wrapText="1"/>
    </xf>
    <xf numFmtId="0" fontId="0" fillId="0" borderId="1" xfId="0" applyBorder="1" applyAlignment="1">
      <alignment horizontal="center" vertical="top"/>
    </xf>
    <xf numFmtId="0" fontId="0" fillId="0" borderId="14" xfId="1"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1" applyFont="1" applyBorder="1" applyAlignment="1">
      <alignment horizontal="center" vertical="center"/>
    </xf>
    <xf numFmtId="0" fontId="0" fillId="0" borderId="1" xfId="0" applyBorder="1" applyProtection="1">
      <protection locked="0"/>
    </xf>
    <xf numFmtId="0" fontId="0" fillId="0" borderId="1" xfId="1" applyFont="1" applyBorder="1" applyAlignment="1" applyProtection="1">
      <alignment horizontal="center" vertical="center"/>
      <protection locked="0"/>
    </xf>
    <xf numFmtId="0" fontId="0" fillId="0" borderId="4" xfId="1" applyFont="1" applyBorder="1" applyAlignment="1" applyProtection="1">
      <alignment horizontal="center" vertical="center"/>
      <protection locked="0"/>
    </xf>
    <xf numFmtId="0" fontId="0" fillId="0" borderId="1" xfId="1" applyFont="1" applyBorder="1" applyAlignment="1" applyProtection="1">
      <alignment horizontal="center" vertical="center" wrapText="1"/>
      <protection locked="0"/>
    </xf>
    <xf numFmtId="0" fontId="0" fillId="0" borderId="1" xfId="1" applyFont="1" applyBorder="1" applyAlignment="1">
      <alignment horizontal="center" vertical="center"/>
    </xf>
    <xf numFmtId="0" fontId="0" fillId="0" borderId="4" xfId="0" applyBorder="1" applyAlignment="1" applyProtection="1">
      <alignment horizontal="center" vertical="center"/>
      <protection locked="0"/>
    </xf>
    <xf numFmtId="0" fontId="0" fillId="0" borderId="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7"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7" xfId="1" applyFont="1" applyBorder="1" applyAlignment="1" applyProtection="1">
      <alignment horizontal="center" vertical="center"/>
      <protection locked="0"/>
    </xf>
    <xf numFmtId="0" fontId="0" fillId="0" borderId="3" xfId="1" applyFont="1" applyBorder="1" applyAlignment="1" applyProtection="1">
      <alignment horizontal="center" vertical="center"/>
      <protection locked="0"/>
    </xf>
    <xf numFmtId="0" fontId="0" fillId="0" borderId="12" xfId="1"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3" fillId="0" borderId="0" xfId="0" applyFont="1" applyAlignment="1">
      <alignment horizontal="center" vertical="center"/>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36"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1" applyFont="1" applyBorder="1" applyAlignment="1" applyProtection="1">
      <alignment horizontal="left" vertical="center"/>
      <protection locked="0"/>
    </xf>
    <xf numFmtId="0" fontId="0" fillId="0" borderId="3" xfId="1"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4" xfId="1" applyFont="1" applyBorder="1" applyAlignment="1">
      <alignment horizontal="left" vertical="center" wrapText="1"/>
    </xf>
    <xf numFmtId="0" fontId="0" fillId="0" borderId="3" xfId="1" applyFont="1" applyBorder="1" applyAlignment="1">
      <alignment horizontal="left" vertical="center" wrapText="1"/>
    </xf>
    <xf numFmtId="0" fontId="0" fillId="0" borderId="9"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2" xfId="0"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9" xfId="0" applyBorder="1" applyAlignment="1" applyProtection="1">
      <alignment horizontal="center" vertical="center" wrapText="1"/>
      <protection locked="0"/>
    </xf>
    <xf numFmtId="0" fontId="0" fillId="0" borderId="4" xfId="1" applyFont="1" applyBorder="1" applyAlignment="1" applyProtection="1">
      <alignment horizontal="left" vertical="center" wrapText="1"/>
      <protection locked="0"/>
    </xf>
    <xf numFmtId="0" fontId="0" fillId="0" borderId="3" xfId="1" applyFont="1" applyBorder="1" applyAlignment="1" applyProtection="1">
      <alignment horizontal="left" vertical="center" wrapText="1"/>
      <protection locked="0"/>
    </xf>
    <xf numFmtId="0" fontId="0" fillId="0" borderId="10" xfId="1" applyFont="1" applyBorder="1" applyAlignment="1" applyProtection="1">
      <alignment horizontal="left" vertical="center" wrapText="1"/>
      <protection locked="0"/>
    </xf>
    <xf numFmtId="0" fontId="0" fillId="0" borderId="11" xfId="1" applyFont="1"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8" fillId="0" borderId="2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8" fillId="0" borderId="16" xfId="2" applyFont="1" applyBorder="1" applyAlignment="1" applyProtection="1">
      <alignment horizontal="center" vertical="center"/>
      <protection locked="0"/>
    </xf>
    <xf numFmtId="0" fontId="6" fillId="0" borderId="15" xfId="2" applyBorder="1" applyAlignment="1" applyProtection="1">
      <alignment horizontal="center" vertical="center"/>
      <protection locked="0"/>
    </xf>
    <xf numFmtId="0" fontId="6" fillId="0" borderId="24" xfId="2" applyBorder="1" applyAlignment="1" applyProtection="1">
      <alignment horizontal="center" vertical="center"/>
      <protection locked="0"/>
    </xf>
    <xf numFmtId="0" fontId="6" fillId="2" borderId="27" xfId="2" applyFill="1" applyBorder="1" applyAlignment="1">
      <alignment horizontal="left" vertical="top" wrapText="1"/>
    </xf>
    <xf numFmtId="0" fontId="6" fillId="2" borderId="28" xfId="2" applyFill="1" applyBorder="1" applyAlignment="1">
      <alignment horizontal="left" vertical="top" wrapText="1"/>
    </xf>
    <xf numFmtId="0" fontId="6" fillId="2" borderId="29" xfId="2" applyFill="1" applyBorder="1" applyAlignment="1">
      <alignment horizontal="left" vertical="top" wrapText="1"/>
    </xf>
    <xf numFmtId="0" fontId="10" fillId="0" borderId="4" xfId="3" applyFont="1" applyBorder="1" applyAlignment="1">
      <alignment horizontal="center" vertical="center"/>
    </xf>
    <xf numFmtId="0" fontId="10" fillId="0" borderId="3" xfId="3" applyFont="1" applyBorder="1" applyAlignment="1">
      <alignment horizontal="center" vertical="center"/>
    </xf>
    <xf numFmtId="0" fontId="10" fillId="0" borderId="22" xfId="3" applyFont="1" applyBorder="1" applyAlignment="1">
      <alignment horizontal="center" vertical="center"/>
    </xf>
    <xf numFmtId="0" fontId="6" fillId="0" borderId="15" xfId="2" applyBorder="1" applyAlignment="1">
      <alignment horizontal="left" vertical="top"/>
    </xf>
    <xf numFmtId="0" fontId="6" fillId="0" borderId="24" xfId="2" applyBorder="1" applyAlignment="1">
      <alignment horizontal="left" vertical="top"/>
    </xf>
    <xf numFmtId="0" fontId="6" fillId="0" borderId="25" xfId="2" applyBorder="1" applyAlignment="1">
      <alignment horizontal="left" vertical="top"/>
    </xf>
    <xf numFmtId="0" fontId="10" fillId="4" borderId="18" xfId="3" applyFont="1" applyFill="1" applyBorder="1" applyAlignment="1">
      <alignment horizontal="center" vertical="center"/>
    </xf>
    <xf numFmtId="0" fontId="12" fillId="4" borderId="2" xfId="3" applyFont="1" applyFill="1" applyBorder="1" applyAlignment="1">
      <alignment horizontal="center" vertical="center"/>
    </xf>
    <xf numFmtId="0" fontId="12" fillId="4" borderId="35" xfId="3" applyFont="1" applyFill="1" applyBorder="1" applyAlignment="1">
      <alignment horizontal="center" vertical="center"/>
    </xf>
    <xf numFmtId="0" fontId="10" fillId="0" borderId="1" xfId="3" applyFont="1" applyBorder="1" applyAlignment="1">
      <alignment horizontal="center" vertical="center"/>
    </xf>
    <xf numFmtId="0" fontId="6" fillId="4" borderId="18" xfId="3" applyFill="1" applyBorder="1" applyAlignment="1">
      <alignment horizontal="center" vertical="center"/>
    </xf>
    <xf numFmtId="0" fontId="6" fillId="4" borderId="2" xfId="3" applyFill="1" applyBorder="1" applyAlignment="1">
      <alignment horizontal="center" vertical="center"/>
    </xf>
    <xf numFmtId="0" fontId="6" fillId="4" borderId="35" xfId="3" applyFill="1" applyBorder="1" applyAlignment="1">
      <alignment horizontal="center" vertical="center"/>
    </xf>
    <xf numFmtId="0" fontId="6" fillId="0" borderId="16" xfId="3" applyBorder="1" applyAlignment="1">
      <alignment horizontal="center" vertical="center"/>
    </xf>
  </cellXfs>
  <cellStyles count="4">
    <cellStyle name="標準" xfId="0" builtinId="0"/>
    <cellStyle name="標準 2" xfId="1" xr:uid="{00000000-0005-0000-0000-000001000000}"/>
    <cellStyle name="標準 3" xfId="2" xr:uid="{B07550BA-E32F-49B1-A86F-8EC36502433F}"/>
    <cellStyle name="標準 3 2 2" xfId="3" xr:uid="{7A250518-AAB4-401F-9313-C11A576781D4}"/>
  </cellStyles>
  <dxfs count="10">
    <dxf>
      <font>
        <color theme="0"/>
      </font>
    </dxf>
    <dxf>
      <font>
        <color theme="0"/>
      </font>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patternType="solid">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111126</xdr:colOff>
      <xdr:row>16</xdr:row>
      <xdr:rowOff>257644</xdr:rowOff>
    </xdr:from>
    <xdr:ext cx="5317558" cy="1024104"/>
    <xdr:pic>
      <xdr:nvPicPr>
        <xdr:cNvPr id="2" name="図 1">
          <a:extLst>
            <a:ext uri="{FF2B5EF4-FFF2-40B4-BE49-F238E27FC236}">
              <a16:creationId xmlns:a16="http://schemas.microsoft.com/office/drawing/2014/main" id="{8182B3AA-B7C2-4243-BC80-EF43B7B5EE29}"/>
            </a:ext>
          </a:extLst>
        </xdr:cNvPr>
        <xdr:cNvPicPr>
          <a:picLocks noChangeAspect="1"/>
        </xdr:cNvPicPr>
      </xdr:nvPicPr>
      <xdr:blipFill>
        <a:blip xmlns:r="http://schemas.openxmlformats.org/officeDocument/2006/relationships" r:embed="rId1"/>
        <a:stretch>
          <a:fillRect/>
        </a:stretch>
      </xdr:blipFill>
      <xdr:spPr>
        <a:xfrm>
          <a:off x="1482726" y="2915119"/>
          <a:ext cx="5317558" cy="1024104"/>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13</xdr:col>
      <xdr:colOff>66675</xdr:colOff>
      <xdr:row>24</xdr:row>
      <xdr:rowOff>19050</xdr:rowOff>
    </xdr:from>
    <xdr:to>
      <xdr:col>14</xdr:col>
      <xdr:colOff>561975</xdr:colOff>
      <xdr:row>27</xdr:row>
      <xdr:rowOff>314325</xdr:rowOff>
    </xdr:to>
    <xdr:sp macro="" textlink="">
      <xdr:nvSpPr>
        <xdr:cNvPr id="5" name="正方形/長方形 4">
          <a:extLst>
            <a:ext uri="{FF2B5EF4-FFF2-40B4-BE49-F238E27FC236}">
              <a16:creationId xmlns:a16="http://schemas.microsoft.com/office/drawing/2014/main" id="{45218EC8-AD66-44DB-AFD8-6C03D5484E6B}"/>
            </a:ext>
          </a:extLst>
        </xdr:cNvPr>
        <xdr:cNvSpPr/>
      </xdr:nvSpPr>
      <xdr:spPr>
        <a:xfrm>
          <a:off x="8582025" y="9563100"/>
          <a:ext cx="3581400" cy="1266825"/>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【P】</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【S】</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は</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それぞれ個別のシートに情報を入力してください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（データが自動入力されます）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各シートに入力する情報がない場合も、「</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0</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」項目、「</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」等の入力をお願いします。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2" name="正方形/長方形 1">
          <a:extLst>
            <a:ext uri="{FF2B5EF4-FFF2-40B4-BE49-F238E27FC236}">
              <a16:creationId xmlns:a16="http://schemas.microsoft.com/office/drawing/2014/main" id="{AA3A2B5E-7A95-411A-8307-C36AD231B1C1}"/>
            </a:ext>
          </a:extLst>
        </xdr:cNvPr>
        <xdr:cNvSpPr/>
      </xdr:nvSpPr>
      <xdr:spPr>
        <a:xfrm>
          <a:off x="847725" y="65722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0965-8C92-4000-8F99-C08ECFBE864E}">
  <sheetPr>
    <pageSetUpPr fitToPage="1"/>
  </sheetPr>
  <dimension ref="A1:L32"/>
  <sheetViews>
    <sheetView view="pageBreakPreview" topLeftCell="A5" zoomScale="120" zoomScaleNormal="100" zoomScaleSheetLayoutView="120" workbookViewId="0">
      <selection activeCell="B6" sqref="B6"/>
    </sheetView>
  </sheetViews>
  <sheetFormatPr defaultRowHeight="13.5"/>
  <cols>
    <col min="1" max="1" width="6.5" style="52" customWidth="1"/>
    <col min="2" max="2" width="27.5" style="52" customWidth="1"/>
    <col min="3" max="3" width="97.5" style="53" customWidth="1"/>
    <col min="6" max="6" width="15.625" customWidth="1"/>
    <col min="8" max="8" width="15.5" customWidth="1"/>
    <col min="10" max="10" width="15.625" customWidth="1"/>
    <col min="12" max="12" width="15.625" customWidth="1"/>
  </cols>
  <sheetData>
    <row r="1" spans="1:12" ht="18.75">
      <c r="A1" s="79" t="s">
        <v>235</v>
      </c>
      <c r="B1" s="79"/>
      <c r="C1" s="79"/>
      <c r="D1" s="1"/>
      <c r="E1" s="1"/>
      <c r="F1" s="1"/>
      <c r="G1" s="1"/>
      <c r="H1" s="1"/>
      <c r="I1" s="1"/>
      <c r="J1" s="1"/>
      <c r="K1" s="1"/>
    </row>
    <row r="2" spans="1:12" ht="75" customHeight="1">
      <c r="A2" s="80" t="s">
        <v>167</v>
      </c>
      <c r="B2" s="81"/>
      <c r="C2" s="81"/>
    </row>
    <row r="3" spans="1:12" ht="16.5" customHeight="1">
      <c r="A3" s="45" t="s">
        <v>208</v>
      </c>
      <c r="B3" s="46" t="s">
        <v>236</v>
      </c>
      <c r="C3" s="47" t="s">
        <v>216</v>
      </c>
    </row>
    <row r="4" spans="1:12" ht="30" customHeight="1">
      <c r="A4" s="45" t="s">
        <v>184</v>
      </c>
      <c r="B4" s="46" t="s">
        <v>237</v>
      </c>
      <c r="C4" s="47" t="s">
        <v>226</v>
      </c>
    </row>
    <row r="5" spans="1:12" ht="30" customHeight="1">
      <c r="A5" s="45" t="s">
        <v>185</v>
      </c>
      <c r="B5" s="46" t="s">
        <v>168</v>
      </c>
      <c r="C5" s="47" t="s">
        <v>169</v>
      </c>
    </row>
    <row r="6" spans="1:12" ht="198" customHeight="1">
      <c r="A6" s="45" t="s">
        <v>186</v>
      </c>
      <c r="B6" s="46" t="s">
        <v>207</v>
      </c>
      <c r="C6" s="47" t="s">
        <v>228</v>
      </c>
    </row>
    <row r="7" spans="1:12" ht="29.25" customHeight="1">
      <c r="A7" s="45" t="s">
        <v>187</v>
      </c>
      <c r="B7" s="46" t="s">
        <v>15</v>
      </c>
      <c r="C7" s="47" t="s">
        <v>227</v>
      </c>
    </row>
    <row r="8" spans="1:12" ht="76.5" customHeight="1">
      <c r="A8" s="45" t="s">
        <v>188</v>
      </c>
      <c r="B8" s="46" t="s">
        <v>12</v>
      </c>
      <c r="C8" s="47" t="s">
        <v>217</v>
      </c>
    </row>
    <row r="9" spans="1:12" ht="15" customHeight="1">
      <c r="A9" s="45" t="s">
        <v>206</v>
      </c>
      <c r="B9" s="46" t="s">
        <v>25</v>
      </c>
      <c r="C9" s="47" t="s">
        <v>88</v>
      </c>
    </row>
    <row r="10" spans="1:12" ht="16.5" customHeight="1">
      <c r="A10" s="45" t="s">
        <v>205</v>
      </c>
      <c r="B10" s="46" t="s">
        <v>38</v>
      </c>
      <c r="C10" s="47" t="s">
        <v>238</v>
      </c>
      <c r="L10" s="48" t="s">
        <v>215</v>
      </c>
    </row>
    <row r="11" spans="1:12" ht="29.25" customHeight="1">
      <c r="A11" s="49" t="s">
        <v>204</v>
      </c>
      <c r="B11" s="46" t="s">
        <v>44</v>
      </c>
      <c r="C11" s="47" t="s">
        <v>239</v>
      </c>
    </row>
    <row r="12" spans="1:12" ht="29.25" customHeight="1">
      <c r="A12" s="45" t="s">
        <v>203</v>
      </c>
      <c r="B12" s="46" t="s">
        <v>249</v>
      </c>
      <c r="C12" s="47" t="s">
        <v>240</v>
      </c>
    </row>
    <row r="13" spans="1:12" ht="15.75" customHeight="1">
      <c r="A13" s="45" t="s">
        <v>202</v>
      </c>
      <c r="B13" s="46" t="s">
        <v>229</v>
      </c>
      <c r="C13" s="47" t="s">
        <v>230</v>
      </c>
    </row>
    <row r="14" spans="1:12" ht="15.75" customHeight="1">
      <c r="A14" s="45" t="s">
        <v>201</v>
      </c>
      <c r="B14" s="47" t="s">
        <v>181</v>
      </c>
      <c r="C14" s="47" t="s">
        <v>241</v>
      </c>
    </row>
    <row r="15" spans="1:12" ht="29.25" customHeight="1">
      <c r="A15" s="45" t="s">
        <v>54</v>
      </c>
      <c r="B15" s="47" t="s">
        <v>50</v>
      </c>
      <c r="C15" s="47" t="s">
        <v>242</v>
      </c>
    </row>
    <row r="16" spans="1:12" ht="58.5" customHeight="1">
      <c r="A16" s="45" t="s">
        <v>86</v>
      </c>
      <c r="B16" s="46" t="s">
        <v>17</v>
      </c>
      <c r="C16" s="47" t="s">
        <v>243</v>
      </c>
    </row>
    <row r="17" spans="1:3" ht="117.75" customHeight="1">
      <c r="A17" s="45" t="s">
        <v>87</v>
      </c>
      <c r="B17" s="47" t="s">
        <v>55</v>
      </c>
      <c r="C17" s="47" t="s">
        <v>89</v>
      </c>
    </row>
    <row r="18" spans="1:3" ht="29.25" customHeight="1">
      <c r="A18" s="45" t="s">
        <v>200</v>
      </c>
      <c r="B18" s="47" t="s">
        <v>61</v>
      </c>
      <c r="C18" s="47" t="s">
        <v>209</v>
      </c>
    </row>
    <row r="19" spans="1:3" ht="29.25" customHeight="1">
      <c r="A19" s="45" t="s">
        <v>199</v>
      </c>
      <c r="B19" s="47" t="s">
        <v>65</v>
      </c>
      <c r="C19" s="50" t="s">
        <v>244</v>
      </c>
    </row>
    <row r="20" spans="1:3" ht="29.25" customHeight="1">
      <c r="A20" s="45" t="s">
        <v>198</v>
      </c>
      <c r="B20" s="47" t="s">
        <v>71</v>
      </c>
      <c r="C20" s="47" t="s">
        <v>210</v>
      </c>
    </row>
    <row r="21" spans="1:3" ht="29.25" customHeight="1">
      <c r="A21" s="45" t="s">
        <v>197</v>
      </c>
      <c r="B21" s="47" t="s">
        <v>90</v>
      </c>
      <c r="C21" s="47" t="s">
        <v>211</v>
      </c>
    </row>
    <row r="22" spans="1:3" ht="42.75" customHeight="1">
      <c r="A22" s="45" t="s">
        <v>196</v>
      </c>
      <c r="B22" s="47" t="s">
        <v>91</v>
      </c>
      <c r="C22" s="50" t="s">
        <v>245</v>
      </c>
    </row>
    <row r="23" spans="1:3" ht="76.5" customHeight="1">
      <c r="A23" s="45" t="s">
        <v>195</v>
      </c>
      <c r="B23" s="47" t="s">
        <v>92</v>
      </c>
      <c r="C23" s="47" t="s">
        <v>218</v>
      </c>
    </row>
    <row r="24" spans="1:3" ht="30" customHeight="1">
      <c r="A24" s="45" t="s">
        <v>247</v>
      </c>
      <c r="B24" s="47" t="s">
        <v>170</v>
      </c>
      <c r="C24" s="47" t="s">
        <v>171</v>
      </c>
    </row>
    <row r="25" spans="1:3" ht="74.25" customHeight="1">
      <c r="A25" s="45" t="s">
        <v>248</v>
      </c>
      <c r="B25" s="46" t="s">
        <v>94</v>
      </c>
      <c r="C25" s="47" t="s">
        <v>246</v>
      </c>
    </row>
    <row r="32" spans="1:3">
      <c r="A32" s="51"/>
    </row>
  </sheetData>
  <mergeCells count="2">
    <mergeCell ref="A1:C1"/>
    <mergeCell ref="A2:C2"/>
  </mergeCells>
  <phoneticPr fontId="2"/>
  <printOptions horizontalCentered="1"/>
  <pageMargins left="0.23622047244094491" right="0.23622047244094491" top="0.15748031496062992" bottom="0.15748031496062992"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BreakPreview" zoomScaleNormal="100" zoomScaleSheetLayoutView="100" workbookViewId="0">
      <selection activeCell="C6" sqref="C6:M6"/>
    </sheetView>
  </sheetViews>
  <sheetFormatPr defaultRowHeight="13.5"/>
  <cols>
    <col min="1" max="1" width="4.125" style="56" customWidth="1"/>
    <col min="2" max="2" width="8.125" style="56" customWidth="1"/>
    <col min="3" max="3" width="13.625" style="55" customWidth="1"/>
    <col min="4" max="4" width="4.625" style="56" customWidth="1"/>
    <col min="5" max="5" width="3" style="56" customWidth="1"/>
    <col min="6" max="6" width="15.625" style="57" customWidth="1"/>
    <col min="7" max="7" width="3" style="56" customWidth="1"/>
    <col min="8" max="8" width="15.5" style="57" customWidth="1"/>
    <col min="9" max="9" width="3" style="56" customWidth="1"/>
    <col min="10" max="10" width="15.625" style="57" customWidth="1"/>
    <col min="11" max="11" width="3" style="56" customWidth="1"/>
    <col min="12" max="12" width="15.625" style="57" customWidth="1"/>
    <col min="13" max="13" width="6.875" style="54" customWidth="1"/>
    <col min="14" max="14" width="40.5" style="54" customWidth="1"/>
    <col min="15" max="16384" width="9" style="54"/>
  </cols>
  <sheetData>
    <row r="1" spans="1:14" ht="18.75">
      <c r="A1" s="98" t="s">
        <v>234</v>
      </c>
      <c r="B1" s="98"/>
      <c r="C1" s="98"/>
      <c r="D1" s="98"/>
      <c r="E1" s="98"/>
      <c r="F1" s="98"/>
      <c r="G1" s="98"/>
      <c r="H1" s="98"/>
      <c r="I1" s="98"/>
      <c r="J1" s="98"/>
      <c r="K1" s="98"/>
      <c r="L1" s="98"/>
      <c r="M1" s="98"/>
    </row>
    <row r="2" spans="1:14">
      <c r="A2" s="55"/>
      <c r="B2" s="55"/>
    </row>
    <row r="3" spans="1:14" ht="20.100000000000001" customHeight="1">
      <c r="A3" s="58" t="s">
        <v>0</v>
      </c>
      <c r="B3" s="58"/>
      <c r="C3" s="91"/>
      <c r="D3" s="105"/>
      <c r="E3" s="105"/>
      <c r="F3" s="105"/>
      <c r="G3" s="105"/>
      <c r="H3" s="105"/>
      <c r="I3" s="105"/>
      <c r="J3" s="105"/>
      <c r="K3" s="105"/>
      <c r="L3" s="105"/>
      <c r="M3" s="92"/>
      <c r="N3" s="59"/>
    </row>
    <row r="4" spans="1:14" ht="39" customHeight="1">
      <c r="A4" s="58" t="s">
        <v>1</v>
      </c>
      <c r="B4" s="58"/>
      <c r="C4" s="91"/>
      <c r="D4" s="105"/>
      <c r="E4" s="105"/>
      <c r="F4" s="105"/>
      <c r="G4" s="105"/>
      <c r="H4" s="105"/>
      <c r="I4" s="105"/>
      <c r="J4" s="105"/>
      <c r="K4" s="105"/>
      <c r="L4" s="105"/>
      <c r="M4" s="92"/>
      <c r="N4" s="55"/>
    </row>
    <row r="5" spans="1:14" ht="20.100000000000001" customHeight="1">
      <c r="A5" s="58" t="s">
        <v>2</v>
      </c>
      <c r="B5" s="58"/>
      <c r="C5" s="91"/>
      <c r="D5" s="105"/>
      <c r="E5" s="105"/>
      <c r="F5" s="105"/>
      <c r="G5" s="105"/>
      <c r="H5" s="105"/>
      <c r="I5" s="105"/>
      <c r="J5" s="105"/>
      <c r="K5" s="105"/>
      <c r="L5" s="105"/>
      <c r="M5" s="92"/>
    </row>
    <row r="6" spans="1:14" ht="20.100000000000001" customHeight="1">
      <c r="A6" s="58" t="s">
        <v>3</v>
      </c>
      <c r="B6" s="58"/>
      <c r="C6" s="106"/>
      <c r="D6" s="107"/>
      <c r="E6" s="107"/>
      <c r="F6" s="107"/>
      <c r="G6" s="107"/>
      <c r="H6" s="107"/>
      <c r="I6" s="107"/>
      <c r="J6" s="107"/>
      <c r="K6" s="107"/>
      <c r="L6" s="107"/>
      <c r="M6" s="108"/>
    </row>
    <row r="8" spans="1:14" ht="27" customHeight="1">
      <c r="A8" s="101" t="s">
        <v>4</v>
      </c>
      <c r="B8" s="101"/>
      <c r="C8" s="101"/>
      <c r="D8" s="103" t="s">
        <v>5</v>
      </c>
      <c r="E8" s="101" t="s">
        <v>35</v>
      </c>
      <c r="F8" s="101"/>
      <c r="G8" s="101"/>
      <c r="H8" s="101"/>
      <c r="I8" s="101"/>
      <c r="J8" s="101"/>
      <c r="K8" s="101"/>
      <c r="L8" s="101"/>
      <c r="M8" s="99" t="s">
        <v>6</v>
      </c>
    </row>
    <row r="9" spans="1:14" s="56" customFormat="1" ht="30.75" customHeight="1">
      <c r="A9" s="101"/>
      <c r="B9" s="101"/>
      <c r="C9" s="101"/>
      <c r="D9" s="104"/>
      <c r="E9" s="102" t="s">
        <v>7</v>
      </c>
      <c r="F9" s="102"/>
      <c r="G9" s="102" t="s">
        <v>8</v>
      </c>
      <c r="H9" s="102"/>
      <c r="I9" s="102" t="s">
        <v>179</v>
      </c>
      <c r="J9" s="102"/>
      <c r="K9" s="99" t="s">
        <v>9</v>
      </c>
      <c r="L9" s="99"/>
      <c r="M9" s="100"/>
      <c r="N9" s="60" t="s">
        <v>173</v>
      </c>
    </row>
    <row r="10" spans="1:14" ht="56.25" customHeight="1">
      <c r="A10" s="60" t="s">
        <v>10</v>
      </c>
      <c r="B10" s="91" t="s">
        <v>231</v>
      </c>
      <c r="C10" s="92"/>
      <c r="D10" s="60">
        <v>2</v>
      </c>
      <c r="E10" s="60"/>
      <c r="F10" s="61" t="s">
        <v>178</v>
      </c>
      <c r="G10" s="60"/>
      <c r="H10" s="61" t="s">
        <v>189</v>
      </c>
      <c r="I10" s="60"/>
      <c r="J10" s="62" t="s">
        <v>180</v>
      </c>
      <c r="K10" s="62"/>
      <c r="L10" s="61" t="s">
        <v>215</v>
      </c>
      <c r="M10" s="63">
        <f t="shared" ref="M10:M16" si="0">(D10*1*E10)+(D10*3*G10)+(D10*5*I10)+(D10*8*K10)</f>
        <v>0</v>
      </c>
      <c r="N10" s="64"/>
    </row>
    <row r="11" spans="1:14" ht="30.75" customHeight="1">
      <c r="A11" s="60" t="s">
        <v>11</v>
      </c>
      <c r="B11" s="91" t="s">
        <v>232</v>
      </c>
      <c r="C11" s="92"/>
      <c r="D11" s="60">
        <v>1</v>
      </c>
      <c r="E11" s="60"/>
      <c r="F11" s="61" t="s">
        <v>223</v>
      </c>
      <c r="G11" s="60"/>
      <c r="H11" s="61" t="s">
        <v>224</v>
      </c>
      <c r="I11" s="60"/>
      <c r="J11" s="62" t="s">
        <v>225</v>
      </c>
      <c r="K11" s="109"/>
      <c r="L11" s="109"/>
      <c r="M11" s="63">
        <f t="shared" si="0"/>
        <v>0</v>
      </c>
      <c r="N11" s="64"/>
    </row>
    <row r="12" spans="1:14" ht="30" customHeight="1">
      <c r="A12" s="60" t="s">
        <v>14</v>
      </c>
      <c r="B12" s="91" t="s">
        <v>27</v>
      </c>
      <c r="C12" s="92"/>
      <c r="D12" s="60">
        <v>10</v>
      </c>
      <c r="E12" s="60"/>
      <c r="F12" s="61" t="s">
        <v>20</v>
      </c>
      <c r="G12" s="109"/>
      <c r="H12" s="109"/>
      <c r="I12" s="109"/>
      <c r="J12" s="109"/>
      <c r="K12" s="109"/>
      <c r="L12" s="109"/>
      <c r="M12" s="63">
        <f t="shared" si="0"/>
        <v>0</v>
      </c>
      <c r="N12" s="64"/>
    </row>
    <row r="13" spans="1:14" ht="60" customHeight="1">
      <c r="A13" s="60" t="s">
        <v>16</v>
      </c>
      <c r="B13" s="89" t="s">
        <v>190</v>
      </c>
      <c r="C13" s="90"/>
      <c r="D13" s="65">
        <v>2</v>
      </c>
      <c r="E13" s="93"/>
      <c r="F13" s="94"/>
      <c r="G13" s="66"/>
      <c r="H13" s="67" t="s">
        <v>191</v>
      </c>
      <c r="I13" s="65"/>
      <c r="J13" s="67" t="s">
        <v>192</v>
      </c>
      <c r="K13" s="65"/>
      <c r="L13" s="67" t="s">
        <v>182</v>
      </c>
      <c r="M13" s="68">
        <f t="shared" si="0"/>
        <v>0</v>
      </c>
      <c r="N13" s="64"/>
    </row>
    <row r="14" spans="1:14" ht="36" customHeight="1">
      <c r="A14" s="60" t="s">
        <v>36</v>
      </c>
      <c r="B14" s="91" t="s">
        <v>15</v>
      </c>
      <c r="C14" s="92"/>
      <c r="D14" s="60">
        <v>1</v>
      </c>
      <c r="E14" s="60"/>
      <c r="F14" s="61" t="s">
        <v>250</v>
      </c>
      <c r="G14" s="60"/>
      <c r="H14" s="67" t="s">
        <v>33</v>
      </c>
      <c r="I14" s="60"/>
      <c r="J14" s="67" t="s">
        <v>34</v>
      </c>
      <c r="K14" s="85"/>
      <c r="L14" s="86"/>
      <c r="M14" s="68">
        <f t="shared" si="0"/>
        <v>0</v>
      </c>
      <c r="N14" s="64"/>
    </row>
    <row r="15" spans="1:14" ht="36.75" customHeight="1">
      <c r="A15" s="65" t="s">
        <v>37</v>
      </c>
      <c r="B15" s="91" t="s">
        <v>12</v>
      </c>
      <c r="C15" s="92"/>
      <c r="D15" s="60">
        <v>1</v>
      </c>
      <c r="E15" s="85"/>
      <c r="F15" s="86"/>
      <c r="G15" s="60"/>
      <c r="H15" s="61" t="s">
        <v>183</v>
      </c>
      <c r="I15" s="69"/>
      <c r="J15" s="61" t="s">
        <v>193</v>
      </c>
      <c r="K15" s="60"/>
      <c r="L15" s="61" t="s">
        <v>13</v>
      </c>
      <c r="M15" s="68">
        <f t="shared" si="0"/>
        <v>0</v>
      </c>
      <c r="N15" s="64"/>
    </row>
    <row r="16" spans="1:14" ht="24.95" customHeight="1">
      <c r="A16" s="65" t="s">
        <v>43</v>
      </c>
      <c r="B16" s="89" t="s">
        <v>25</v>
      </c>
      <c r="C16" s="90"/>
      <c r="D16" s="65">
        <v>2</v>
      </c>
      <c r="E16" s="93"/>
      <c r="F16" s="94"/>
      <c r="G16" s="93"/>
      <c r="H16" s="94"/>
      <c r="I16" s="65"/>
      <c r="J16" s="67" t="s">
        <v>20</v>
      </c>
      <c r="K16" s="93"/>
      <c r="L16" s="94"/>
      <c r="M16" s="68">
        <f t="shared" si="0"/>
        <v>0</v>
      </c>
      <c r="N16" s="64"/>
    </row>
    <row r="17" spans="1:14" ht="24.95" customHeight="1">
      <c r="A17" s="60" t="s">
        <v>21</v>
      </c>
      <c r="B17" s="89" t="s">
        <v>38</v>
      </c>
      <c r="C17" s="90"/>
      <c r="D17" s="65">
        <v>2</v>
      </c>
      <c r="E17" s="60"/>
      <c r="F17" s="60" t="s">
        <v>39</v>
      </c>
      <c r="G17" s="65"/>
      <c r="H17" s="65" t="s">
        <v>40</v>
      </c>
      <c r="I17" s="65"/>
      <c r="J17" s="65" t="s">
        <v>41</v>
      </c>
      <c r="K17" s="65"/>
      <c r="L17" s="65" t="s">
        <v>42</v>
      </c>
      <c r="M17" s="68">
        <f t="shared" ref="M17:M24" si="1">(D17*1*E17)+(D17*3*G17)+(D17*5*I17)+(D17*8*K17)</f>
        <v>0</v>
      </c>
      <c r="N17" s="13"/>
    </row>
    <row r="18" spans="1:14" ht="24.95" customHeight="1">
      <c r="A18" s="65" t="s">
        <v>23</v>
      </c>
      <c r="B18" s="89" t="s">
        <v>44</v>
      </c>
      <c r="C18" s="90"/>
      <c r="D18" s="65">
        <v>2</v>
      </c>
      <c r="E18" s="65"/>
      <c r="F18" s="67" t="s">
        <v>45</v>
      </c>
      <c r="G18" s="65"/>
      <c r="H18" s="67" t="s">
        <v>46</v>
      </c>
      <c r="I18" s="65"/>
      <c r="J18" s="67" t="s">
        <v>47</v>
      </c>
      <c r="K18" s="93"/>
      <c r="L18" s="94"/>
      <c r="M18" s="68">
        <f t="shared" si="1"/>
        <v>0</v>
      </c>
      <c r="N18" s="64"/>
    </row>
    <row r="19" spans="1:14" ht="24.95" customHeight="1">
      <c r="A19" s="65" t="s">
        <v>24</v>
      </c>
      <c r="B19" s="89" t="s">
        <v>249</v>
      </c>
      <c r="C19" s="90"/>
      <c r="D19" s="65">
        <v>2</v>
      </c>
      <c r="E19" s="93"/>
      <c r="F19" s="94"/>
      <c r="G19" s="65"/>
      <c r="H19" s="67">
        <v>1</v>
      </c>
      <c r="I19" s="65"/>
      <c r="J19" s="67" t="s">
        <v>48</v>
      </c>
      <c r="K19" s="65"/>
      <c r="L19" s="65" t="s">
        <v>49</v>
      </c>
      <c r="M19" s="68">
        <f t="shared" si="1"/>
        <v>0</v>
      </c>
      <c r="N19" s="64"/>
    </row>
    <row r="20" spans="1:14" ht="24.95" customHeight="1">
      <c r="A20" s="65" t="s">
        <v>26</v>
      </c>
      <c r="B20" s="89" t="s">
        <v>251</v>
      </c>
      <c r="C20" s="90"/>
      <c r="D20" s="65">
        <v>5</v>
      </c>
      <c r="E20" s="65"/>
      <c r="F20" s="67" t="s">
        <v>20</v>
      </c>
      <c r="G20" s="93"/>
      <c r="H20" s="94"/>
      <c r="I20" s="93"/>
      <c r="J20" s="94"/>
      <c r="K20" s="93"/>
      <c r="L20" s="94"/>
      <c r="M20" s="68">
        <f t="shared" si="1"/>
        <v>0</v>
      </c>
      <c r="N20" s="13"/>
    </row>
    <row r="21" spans="1:14" ht="24.95" customHeight="1">
      <c r="A21" s="65" t="s">
        <v>28</v>
      </c>
      <c r="B21" s="110" t="s">
        <v>181</v>
      </c>
      <c r="C21" s="111"/>
      <c r="D21" s="67">
        <v>5</v>
      </c>
      <c r="E21" s="65"/>
      <c r="F21" s="65" t="s">
        <v>20</v>
      </c>
      <c r="G21" s="93"/>
      <c r="H21" s="94"/>
      <c r="I21" s="93"/>
      <c r="J21" s="94"/>
      <c r="K21" s="93"/>
      <c r="L21" s="94"/>
      <c r="M21" s="68">
        <f t="shared" si="1"/>
        <v>0</v>
      </c>
      <c r="N21" s="64"/>
    </row>
    <row r="22" spans="1:14" ht="30" customHeight="1">
      <c r="A22" s="65" t="s">
        <v>54</v>
      </c>
      <c r="B22" s="110" t="s">
        <v>50</v>
      </c>
      <c r="C22" s="90"/>
      <c r="D22" s="65">
        <v>1</v>
      </c>
      <c r="E22" s="65"/>
      <c r="F22" s="67" t="s">
        <v>51</v>
      </c>
      <c r="G22" s="65"/>
      <c r="H22" s="67" t="s">
        <v>52</v>
      </c>
      <c r="I22" s="65"/>
      <c r="J22" s="67" t="s">
        <v>53</v>
      </c>
      <c r="K22" s="93"/>
      <c r="L22" s="94"/>
      <c r="M22" s="68">
        <f t="shared" si="1"/>
        <v>0</v>
      </c>
      <c r="N22" s="13"/>
    </row>
    <row r="23" spans="1:14" ht="53.25" customHeight="1">
      <c r="A23" s="60" t="s">
        <v>86</v>
      </c>
      <c r="B23" s="87" t="s">
        <v>233</v>
      </c>
      <c r="C23" s="88"/>
      <c r="D23" s="60">
        <v>2</v>
      </c>
      <c r="E23" s="60"/>
      <c r="F23" s="61" t="s">
        <v>212</v>
      </c>
      <c r="G23" s="60"/>
      <c r="H23" s="61" t="s">
        <v>213</v>
      </c>
      <c r="I23" s="60"/>
      <c r="J23" s="61" t="s">
        <v>214</v>
      </c>
      <c r="K23" s="60"/>
      <c r="L23" s="61" t="s">
        <v>194</v>
      </c>
      <c r="M23" s="60">
        <f>(D23*1*E23)+(D23*3*G23)+(D23*5*I23)+(D23*8*K23)</f>
        <v>0</v>
      </c>
      <c r="N23" s="64"/>
    </row>
    <row r="24" spans="1:14" ht="24.95" customHeight="1">
      <c r="A24" s="65" t="s">
        <v>87</v>
      </c>
      <c r="B24" s="110" t="s">
        <v>55</v>
      </c>
      <c r="C24" s="111"/>
      <c r="D24" s="65">
        <v>2</v>
      </c>
      <c r="E24" s="65"/>
      <c r="F24" s="67" t="s">
        <v>56</v>
      </c>
      <c r="G24" s="65"/>
      <c r="H24" s="67" t="s">
        <v>57</v>
      </c>
      <c r="I24" s="65"/>
      <c r="J24" s="67" t="s">
        <v>58</v>
      </c>
      <c r="K24" s="65"/>
      <c r="L24" s="67" t="s">
        <v>59</v>
      </c>
      <c r="M24" s="68">
        <f t="shared" si="1"/>
        <v>0</v>
      </c>
      <c r="N24" s="64"/>
    </row>
    <row r="25" spans="1:14" ht="24.75" customHeight="1">
      <c r="A25" s="68" t="s">
        <v>60</v>
      </c>
      <c r="B25" s="95" t="s">
        <v>61</v>
      </c>
      <c r="C25" s="96"/>
      <c r="D25" s="70">
        <v>2</v>
      </c>
      <c r="E25" s="68">
        <f>IF(AND(P_臨床検査!A33&gt;=1,P_臨床検査!A33&lt;=5),1,0)</f>
        <v>0</v>
      </c>
      <c r="F25" s="70" t="s">
        <v>18</v>
      </c>
      <c r="G25" s="68">
        <f>IF(AND(P_臨床検査!A33&gt;=6,P_臨床検査!A33&lt;=10),1,0)</f>
        <v>0</v>
      </c>
      <c r="H25" s="70" t="s">
        <v>19</v>
      </c>
      <c r="I25" s="68">
        <f>IF(AND(P_臨床検査!A33&gt;=11,P_臨床検査!A33&lt;=15),1,0)</f>
        <v>0</v>
      </c>
      <c r="J25" s="70" t="s">
        <v>62</v>
      </c>
      <c r="K25" s="68">
        <f>IF(P_臨床検査!A33&gt;=16,1,0)</f>
        <v>0</v>
      </c>
      <c r="L25" s="70" t="s">
        <v>63</v>
      </c>
      <c r="M25" s="68">
        <f t="shared" ref="M25:M31" si="2">(D25*1*E25)+(D25*3*G25)+(D25*5*I25)+(D25*8*K25)</f>
        <v>0</v>
      </c>
      <c r="N25" s="64"/>
    </row>
    <row r="26" spans="1:14" ht="24.75" customHeight="1">
      <c r="A26" s="68" t="s">
        <v>64</v>
      </c>
      <c r="B26" s="95" t="s">
        <v>65</v>
      </c>
      <c r="C26" s="96"/>
      <c r="D26" s="70">
        <v>2</v>
      </c>
      <c r="E26" s="68">
        <f>IF(AND(Q_COA!A5&gt;=1,Q_COA!A5&lt;=3),1,0)</f>
        <v>0</v>
      </c>
      <c r="F26" s="71" t="s">
        <v>66</v>
      </c>
      <c r="G26" s="68">
        <f>IF(AND(Q_COA!A5&gt;=4,Q_COA!A5&lt;=6),1,0)</f>
        <v>0</v>
      </c>
      <c r="H26" s="70" t="s">
        <v>67</v>
      </c>
      <c r="I26" s="68">
        <f>IF(AND(Q_COA!A5&gt;=7,Q_COA!A5&lt;=9),1,0)</f>
        <v>0</v>
      </c>
      <c r="J26" s="70" t="s">
        <v>68</v>
      </c>
      <c r="K26" s="68">
        <f>IF(Q_COA!A5&gt;=10,1,0)</f>
        <v>0</v>
      </c>
      <c r="L26" s="70" t="s">
        <v>69</v>
      </c>
      <c r="M26" s="68">
        <f t="shared" si="2"/>
        <v>0</v>
      </c>
      <c r="N26" s="64"/>
    </row>
    <row r="27" spans="1:14" ht="27">
      <c r="A27" s="68" t="s">
        <v>70</v>
      </c>
      <c r="B27" s="95" t="s">
        <v>71</v>
      </c>
      <c r="C27" s="96"/>
      <c r="D27" s="72">
        <v>2</v>
      </c>
      <c r="E27" s="73">
        <f>IF(AND(G27+I27+K27=0,COUNTIF(R_生体検査!A4:A9,"〇")&gt;0),1,0)</f>
        <v>0</v>
      </c>
      <c r="F27" s="74" t="s">
        <v>72</v>
      </c>
      <c r="G27" s="70">
        <f>IF(AND(I27+K27=0,COUNTIF(R_生体検査!A11:A16,"〇")&gt;0),1,0)</f>
        <v>0</v>
      </c>
      <c r="H27" s="70" t="s">
        <v>73</v>
      </c>
      <c r="I27" s="70">
        <f>IF(AND(K27=0,COUNTIF(R_生体検査!A18:A23,"〇")&gt;0),1,0)</f>
        <v>0</v>
      </c>
      <c r="J27" s="70" t="s">
        <v>74</v>
      </c>
      <c r="K27" s="70">
        <f>IF((COUNTIF(R_生体検査!A25:A30,"〇")&gt;0),1,0)</f>
        <v>0</v>
      </c>
      <c r="L27" s="70" t="s">
        <v>75</v>
      </c>
      <c r="M27" s="68">
        <f t="shared" si="2"/>
        <v>0</v>
      </c>
      <c r="N27" s="64"/>
    </row>
    <row r="28" spans="1:14" ht="27">
      <c r="A28" s="73" t="s">
        <v>76</v>
      </c>
      <c r="B28" s="95" t="s">
        <v>77</v>
      </c>
      <c r="C28" s="96"/>
      <c r="D28" s="72">
        <v>2</v>
      </c>
      <c r="E28" s="73">
        <f>IF(AND(G28+I28+K28=0,COUNTIF(S_画像診断!A4:A9,"〇")&gt;0),1,0)</f>
        <v>0</v>
      </c>
      <c r="F28" s="74" t="s">
        <v>78</v>
      </c>
      <c r="G28" s="70">
        <f>IF(AND(I28+K28=0,COUNTIF(S_画像診断!A11:A16,"〇")&gt;0),1,0)</f>
        <v>0</v>
      </c>
      <c r="H28" s="70" t="s">
        <v>79</v>
      </c>
      <c r="I28" s="70">
        <f>IF(AND(K28=0,COUNTIF(S_画像診断!A18:A23,"〇")&gt;0),1,0)</f>
        <v>0</v>
      </c>
      <c r="J28" s="70" t="s">
        <v>80</v>
      </c>
      <c r="K28" s="70">
        <f>IF((COUNTIF(S_画像診断!A25:A30,"〇")&gt;0),1,0)</f>
        <v>0</v>
      </c>
      <c r="L28" s="70" t="s">
        <v>81</v>
      </c>
      <c r="M28" s="68">
        <f t="shared" si="2"/>
        <v>0</v>
      </c>
      <c r="N28" s="64"/>
    </row>
    <row r="29" spans="1:14" ht="30" customHeight="1">
      <c r="A29" s="60" t="s">
        <v>82</v>
      </c>
      <c r="B29" s="110" t="s">
        <v>83</v>
      </c>
      <c r="C29" s="111"/>
      <c r="D29" s="75">
        <v>2</v>
      </c>
      <c r="E29" s="97"/>
      <c r="F29" s="97"/>
      <c r="G29" s="85"/>
      <c r="H29" s="86"/>
      <c r="I29" s="65"/>
      <c r="J29" s="76" t="s">
        <v>20</v>
      </c>
      <c r="K29" s="93"/>
      <c r="L29" s="94"/>
      <c r="M29" s="68">
        <f t="shared" si="2"/>
        <v>0</v>
      </c>
      <c r="N29" s="64"/>
    </row>
    <row r="30" spans="1:14" ht="30" customHeight="1">
      <c r="A30" s="60" t="s">
        <v>84</v>
      </c>
      <c r="B30" s="112" t="s">
        <v>85</v>
      </c>
      <c r="C30" s="113"/>
      <c r="D30" s="77">
        <v>3</v>
      </c>
      <c r="E30" s="60"/>
      <c r="F30" s="60" t="s">
        <v>22</v>
      </c>
      <c r="G30" s="60"/>
      <c r="H30" s="60" t="s">
        <v>22</v>
      </c>
      <c r="I30" s="93"/>
      <c r="J30" s="94"/>
      <c r="K30" s="93"/>
      <c r="L30" s="94"/>
      <c r="M30" s="68">
        <f t="shared" si="2"/>
        <v>0</v>
      </c>
      <c r="N30" s="64"/>
    </row>
    <row r="31" spans="1:14" ht="30" customHeight="1">
      <c r="A31" s="78" t="s">
        <v>93</v>
      </c>
      <c r="B31" s="87" t="s">
        <v>29</v>
      </c>
      <c r="C31" s="88"/>
      <c r="D31" s="60">
        <v>10</v>
      </c>
      <c r="E31" s="60"/>
      <c r="F31" s="61" t="s">
        <v>30</v>
      </c>
      <c r="G31" s="60"/>
      <c r="H31" s="61" t="s">
        <v>31</v>
      </c>
      <c r="I31" s="114"/>
      <c r="J31" s="115"/>
      <c r="K31" s="114"/>
      <c r="L31" s="115"/>
      <c r="M31" s="68">
        <f t="shared" si="2"/>
        <v>0</v>
      </c>
      <c r="N31" s="64"/>
    </row>
    <row r="32" spans="1:14" ht="30" customHeight="1">
      <c r="A32" s="60" t="s">
        <v>174</v>
      </c>
      <c r="B32" s="89" t="s">
        <v>94</v>
      </c>
      <c r="C32" s="90"/>
      <c r="D32" s="65"/>
      <c r="E32" s="60"/>
      <c r="F32" s="60"/>
      <c r="G32" s="93"/>
      <c r="H32" s="94"/>
      <c r="I32" s="93"/>
      <c r="J32" s="94"/>
      <c r="K32" s="93"/>
      <c r="L32" s="94"/>
      <c r="M32" s="68">
        <f t="shared" ref="M32" si="3">(D32*1*E32)+(D32*3*G32)+(D32*5*I32)+(D32*8*K32)</f>
        <v>0</v>
      </c>
      <c r="N32" s="64"/>
    </row>
    <row r="33" spans="1:13" ht="30" customHeight="1">
      <c r="A33" s="82" t="s">
        <v>32</v>
      </c>
      <c r="B33" s="83"/>
      <c r="C33" s="83"/>
      <c r="D33" s="83"/>
      <c r="E33" s="83"/>
      <c r="F33" s="83"/>
      <c r="G33" s="83"/>
      <c r="H33" s="83"/>
      <c r="I33" s="83"/>
      <c r="J33" s="83"/>
      <c r="K33" s="83"/>
      <c r="L33" s="84"/>
      <c r="M33" s="73">
        <f>SUM(M10:M32)</f>
        <v>0</v>
      </c>
    </row>
  </sheetData>
  <sheetProtection sheet="1" objects="1" scenarios="1"/>
  <mergeCells count="66">
    <mergeCell ref="B31:C31"/>
    <mergeCell ref="I31:J31"/>
    <mergeCell ref="K31:L31"/>
    <mergeCell ref="B24:C24"/>
    <mergeCell ref="B27:C27"/>
    <mergeCell ref="B28:C28"/>
    <mergeCell ref="B29:C29"/>
    <mergeCell ref="B21:C21"/>
    <mergeCell ref="B30:C30"/>
    <mergeCell ref="K30:L30"/>
    <mergeCell ref="B22:C22"/>
    <mergeCell ref="K22:L22"/>
    <mergeCell ref="G21:H21"/>
    <mergeCell ref="I21:J21"/>
    <mergeCell ref="K21:L21"/>
    <mergeCell ref="K18:L18"/>
    <mergeCell ref="B19:C19"/>
    <mergeCell ref="E19:F19"/>
    <mergeCell ref="B20:C20"/>
    <mergeCell ref="G20:H20"/>
    <mergeCell ref="I20:J20"/>
    <mergeCell ref="K20:L20"/>
    <mergeCell ref="E13:F13"/>
    <mergeCell ref="B13:C13"/>
    <mergeCell ref="B16:C16"/>
    <mergeCell ref="C6:M6"/>
    <mergeCell ref="B14:C14"/>
    <mergeCell ref="B10:C10"/>
    <mergeCell ref="K16:L16"/>
    <mergeCell ref="E16:F16"/>
    <mergeCell ref="G16:H16"/>
    <mergeCell ref="B11:C11"/>
    <mergeCell ref="B12:C12"/>
    <mergeCell ref="K11:L11"/>
    <mergeCell ref="G12:H12"/>
    <mergeCell ref="I12:J12"/>
    <mergeCell ref="K12:L12"/>
    <mergeCell ref="K14:L14"/>
    <mergeCell ref="A1:M1"/>
    <mergeCell ref="M8:M9"/>
    <mergeCell ref="A8:C9"/>
    <mergeCell ref="E9:F9"/>
    <mergeCell ref="G9:H9"/>
    <mergeCell ref="D8:D9"/>
    <mergeCell ref="I9:J9"/>
    <mergeCell ref="C3:M3"/>
    <mergeCell ref="C4:M4"/>
    <mergeCell ref="C5:M5"/>
    <mergeCell ref="E8:L8"/>
    <mergeCell ref="K9:L9"/>
    <mergeCell ref="A33:L33"/>
    <mergeCell ref="E15:F15"/>
    <mergeCell ref="B23:C23"/>
    <mergeCell ref="B32:C32"/>
    <mergeCell ref="B15:C15"/>
    <mergeCell ref="I32:J32"/>
    <mergeCell ref="K32:L32"/>
    <mergeCell ref="B25:C25"/>
    <mergeCell ref="E29:F29"/>
    <mergeCell ref="G29:H29"/>
    <mergeCell ref="K29:L29"/>
    <mergeCell ref="B26:C26"/>
    <mergeCell ref="I30:J30"/>
    <mergeCell ref="G32:H32"/>
    <mergeCell ref="B17:C17"/>
    <mergeCell ref="B18:C18"/>
  </mergeCells>
  <phoneticPr fontId="2"/>
  <conditionalFormatting sqref="E25:L30">
    <cfRule type="cellIs" dxfId="1" priority="9" operator="equal">
      <formula>0</formula>
    </cfRule>
  </conditionalFormatting>
  <conditionalFormatting sqref="E32:L32">
    <cfRule type="cellIs" dxfId="0" priority="10" operator="equal">
      <formula>0</formula>
    </cfRule>
  </conditionalFormatting>
  <printOptions horizontalCentered="1"/>
  <pageMargins left="0.74803149606299213" right="0.74803149606299213" top="0.98425196850393704" bottom="0.98425196850393704" header="0.51181102362204722" footer="0.51181102362204722"/>
  <pageSetup paperSize="9" scale="77" orientation="portrait" horizontalDpi="300" verticalDpi="300" r:id="rId1"/>
  <headerFooter alignWithMargins="0">
    <oddHeader>&amp;L【浜医様式】k2-1m(10_1)</oddHeader>
  </headerFooter>
  <rowBreaks count="1" manualBreakCount="1">
    <brk id="3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7" id="{71F8C893-DDA8-4839-8592-66E9FB32820F}">
            <xm:f>COUNTA(P_臨床検査!$A3:$A32)=0</xm:f>
            <x14:dxf>
              <fill>
                <patternFill>
                  <bgColor theme="8" tint="0.39994506668294322"/>
                </patternFill>
              </fill>
            </x14:dxf>
          </x14:cfRule>
          <xm:sqref>A25:M25</xm:sqref>
        </x14:conditionalFormatting>
        <x14:conditionalFormatting xmlns:xm="http://schemas.microsoft.com/office/excel/2006/main">
          <x14:cfRule type="expression" priority="5" id="{CFAA5A60-0246-4E00-AB14-2565943C592E}">
            <xm:f>COUNTA(Q_COA!$A$3:$A$4)=0</xm:f>
            <x14:dxf>
              <fill>
                <patternFill>
                  <bgColor theme="8" tint="0.39994506668294322"/>
                </patternFill>
              </fill>
            </x14:dxf>
          </x14:cfRule>
          <xm:sqref>A26:M26</xm:sqref>
        </x14:conditionalFormatting>
        <x14:conditionalFormatting xmlns:xm="http://schemas.microsoft.com/office/excel/2006/main">
          <x14:cfRule type="expression" priority="3" id="{B98A33ED-78BA-42A1-AE22-4718471230EF}">
            <xm:f>COUNTA(R_生体検査!$A$3:$A$33)=5</xm:f>
            <x14:dxf>
              <fill>
                <patternFill>
                  <bgColor theme="8" tint="0.39994506668294322"/>
                </patternFill>
              </fill>
            </x14:dxf>
          </x14:cfRule>
          <xm:sqref>A27:M27</xm:sqref>
        </x14:conditionalFormatting>
        <x14:conditionalFormatting xmlns:xm="http://schemas.microsoft.com/office/excel/2006/main">
          <x14:cfRule type="expression" priority="1" id="{0D1CBBB2-DD10-4E7E-AFBE-C91F37B488C1}">
            <xm:f>COUNTA(S_画像診断!$A$3:$A$33)=5</xm:f>
            <x14:dxf>
              <fill>
                <patternFill>
                  <bgColor theme="8" tint="0.39994506668294322"/>
                </patternFill>
              </fill>
            </x14:dxf>
          </x14:cfRule>
          <xm:sqref>A28:M28</xm:sqref>
        </x14:conditionalFormatting>
        <x14:conditionalFormatting xmlns:xm="http://schemas.microsoft.com/office/excel/2006/main">
          <x14:cfRule type="expression" priority="8" id="{2529EBD2-7F22-4F09-9714-703CC29750EB}">
            <xm:f>COUNTA(P_臨床検査!$A3:$A32)=0</xm:f>
            <x14:dxf>
              <font>
                <color theme="8" tint="0.39994506668294322"/>
              </font>
              <fill>
                <patternFill patternType="solid">
                  <bgColor theme="8" tint="0.39994506668294322"/>
                </patternFill>
              </fill>
            </x14:dxf>
          </x14:cfRule>
          <xm:sqref>E25 G25 I25 K25</xm:sqref>
        </x14:conditionalFormatting>
        <x14:conditionalFormatting xmlns:xm="http://schemas.microsoft.com/office/excel/2006/main">
          <x14:cfRule type="expression" priority="6" id="{EF2113DF-CEEC-425B-8C04-5A80D3D02FAC}">
            <xm:f>COUNTA(Q_COA!$A$3:$A$4)=0</xm:f>
            <x14:dxf>
              <font>
                <color theme="8" tint="0.39994506668294322"/>
              </font>
              <fill>
                <patternFill>
                  <bgColor theme="8" tint="0.39994506668294322"/>
                </patternFill>
              </fill>
            </x14:dxf>
          </x14:cfRule>
          <xm:sqref>E26 G26 I26 K26</xm:sqref>
        </x14:conditionalFormatting>
        <x14:conditionalFormatting xmlns:xm="http://schemas.microsoft.com/office/excel/2006/main">
          <x14:cfRule type="expression" priority="4" id="{D6304360-19DD-4011-B07C-B61683759BA4}">
            <xm:f>COUNTA(R_生体検査!$A$3:$A$33)=5</xm:f>
            <x14:dxf>
              <font>
                <color theme="8" tint="0.39994506668294322"/>
              </font>
              <fill>
                <patternFill>
                  <bgColor theme="8" tint="0.39994506668294322"/>
                </patternFill>
              </fill>
            </x14:dxf>
          </x14:cfRule>
          <xm:sqref>E27 G27 I27 K27</xm:sqref>
        </x14:conditionalFormatting>
        <x14:conditionalFormatting xmlns:xm="http://schemas.microsoft.com/office/excel/2006/main">
          <x14:cfRule type="expression" priority="2" id="{9AB20EF9-8364-4CDF-B4BF-24D14ECB7341}">
            <xm:f>COUNTA(S_画像診断!$A$3:$A$33)=5</xm:f>
            <x14:dxf>
              <font>
                <color theme="8" tint="0.39994506668294322"/>
              </font>
              <fill>
                <patternFill>
                  <bgColor theme="8" tint="0.39994506668294322"/>
                </patternFill>
              </fill>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F128-5749-418D-B749-72DE92499C51}">
  <dimension ref="A1:D34"/>
  <sheetViews>
    <sheetView topLeftCell="A4" zoomScaleNormal="100" zoomScaleSheetLayoutView="100" workbookViewId="0">
      <selection activeCell="B6" sqref="B6"/>
    </sheetView>
  </sheetViews>
  <sheetFormatPr defaultRowHeight="18.75"/>
  <cols>
    <col min="1" max="1" width="9.5" style="16" customWidth="1"/>
    <col min="2" max="2" width="5" style="16" customWidth="1"/>
    <col min="3" max="3" width="23.25" style="16" customWidth="1"/>
    <col min="4" max="4" width="63.125" style="16" customWidth="1"/>
    <col min="5" max="16384" width="9" style="16"/>
  </cols>
  <sheetData>
    <row r="1" spans="1:4" ht="18.75" customHeight="1" thickBot="1">
      <c r="A1" s="14" t="s">
        <v>222</v>
      </c>
      <c r="B1" s="14"/>
      <c r="C1" s="14"/>
      <c r="D1" s="15" t="s">
        <v>95</v>
      </c>
    </row>
    <row r="2" spans="1:4">
      <c r="A2" s="17" t="s">
        <v>96</v>
      </c>
      <c r="B2" s="122" t="s">
        <v>97</v>
      </c>
      <c r="C2" s="122"/>
      <c r="D2" s="18" t="s">
        <v>98</v>
      </c>
    </row>
    <row r="3" spans="1:4">
      <c r="A3" s="19"/>
      <c r="B3" s="121" t="s">
        <v>99</v>
      </c>
      <c r="C3" s="121"/>
      <c r="D3" s="20"/>
    </row>
    <row r="4" spans="1:4">
      <c r="A4" s="19"/>
      <c r="B4" s="121" t="s">
        <v>100</v>
      </c>
      <c r="C4" s="121"/>
      <c r="D4" s="20"/>
    </row>
    <row r="5" spans="1:4">
      <c r="A5" s="19"/>
      <c r="B5" s="121" t="s">
        <v>101</v>
      </c>
      <c r="C5" s="121"/>
      <c r="D5" s="20"/>
    </row>
    <row r="6" spans="1:4">
      <c r="A6" s="19"/>
      <c r="B6" s="121" t="s">
        <v>102</v>
      </c>
      <c r="C6" s="121"/>
      <c r="D6" s="20" t="s">
        <v>103</v>
      </c>
    </row>
    <row r="7" spans="1:4">
      <c r="A7" s="19"/>
      <c r="B7" s="121" t="s">
        <v>104</v>
      </c>
      <c r="C7" s="121"/>
      <c r="D7" s="20" t="s">
        <v>103</v>
      </c>
    </row>
    <row r="8" spans="1:4">
      <c r="A8" s="19"/>
      <c r="B8" s="117" t="s">
        <v>105</v>
      </c>
      <c r="C8" s="118"/>
      <c r="D8" s="20"/>
    </row>
    <row r="9" spans="1:4">
      <c r="A9" s="19"/>
      <c r="B9" s="121" t="s">
        <v>106</v>
      </c>
      <c r="C9" s="121"/>
      <c r="D9" s="20"/>
    </row>
    <row r="10" spans="1:4">
      <c r="A10" s="19"/>
      <c r="B10" s="121" t="s">
        <v>107</v>
      </c>
      <c r="C10" s="121"/>
      <c r="D10" s="20"/>
    </row>
    <row r="11" spans="1:4">
      <c r="A11" s="19"/>
      <c r="B11" s="121" t="s">
        <v>108</v>
      </c>
      <c r="C11" s="121"/>
      <c r="D11" s="20"/>
    </row>
    <row r="12" spans="1:4">
      <c r="A12" s="19"/>
      <c r="B12" s="121" t="s">
        <v>109</v>
      </c>
      <c r="C12" s="121"/>
      <c r="D12" s="20"/>
    </row>
    <row r="13" spans="1:4">
      <c r="A13" s="19"/>
      <c r="B13" s="121" t="s">
        <v>110</v>
      </c>
      <c r="C13" s="121"/>
      <c r="D13" s="20" t="s">
        <v>111</v>
      </c>
    </row>
    <row r="14" spans="1:4" ht="35.25" customHeight="1">
      <c r="A14" s="19"/>
      <c r="B14" s="117" t="s">
        <v>112</v>
      </c>
      <c r="C14" s="118"/>
      <c r="D14" s="21" t="s">
        <v>113</v>
      </c>
    </row>
    <row r="15" spans="1:4">
      <c r="A15" s="19"/>
      <c r="B15" s="117" t="s">
        <v>114</v>
      </c>
      <c r="C15" s="118"/>
      <c r="D15" s="20" t="s">
        <v>115</v>
      </c>
    </row>
    <row r="16" spans="1:4">
      <c r="A16" s="19"/>
      <c r="B16" s="117" t="s">
        <v>116</v>
      </c>
      <c r="C16" s="118"/>
      <c r="D16" s="20" t="s">
        <v>117</v>
      </c>
    </row>
    <row r="17" spans="1:4">
      <c r="A17" s="19"/>
      <c r="B17" s="117" t="s">
        <v>118</v>
      </c>
      <c r="C17" s="118"/>
      <c r="D17" s="20" t="s">
        <v>176</v>
      </c>
    </row>
    <row r="18" spans="1:4">
      <c r="A18" s="19"/>
      <c r="B18" s="117" t="s">
        <v>119</v>
      </c>
      <c r="C18" s="118"/>
      <c r="D18" s="20" t="s">
        <v>120</v>
      </c>
    </row>
    <row r="19" spans="1:4">
      <c r="A19" s="19"/>
      <c r="B19" s="117" t="s">
        <v>121</v>
      </c>
      <c r="C19" s="118"/>
      <c r="D19" s="20" t="s">
        <v>175</v>
      </c>
    </row>
    <row r="20" spans="1:4">
      <c r="A20" s="19"/>
      <c r="B20" s="121" t="s">
        <v>122</v>
      </c>
      <c r="C20" s="121"/>
      <c r="D20" s="20"/>
    </row>
    <row r="21" spans="1:4">
      <c r="A21" s="19"/>
      <c r="B21" s="117" t="s">
        <v>123</v>
      </c>
      <c r="C21" s="118"/>
      <c r="D21" s="22"/>
    </row>
    <row r="22" spans="1:4">
      <c r="A22" s="19"/>
      <c r="B22" s="117" t="s">
        <v>124</v>
      </c>
      <c r="C22" s="118"/>
      <c r="D22" s="22" t="s">
        <v>177</v>
      </c>
    </row>
    <row r="23" spans="1:4">
      <c r="A23" s="19"/>
      <c r="B23" s="117" t="s">
        <v>125</v>
      </c>
      <c r="C23" s="118"/>
      <c r="D23" s="22"/>
    </row>
    <row r="24" spans="1:4">
      <c r="A24" s="19"/>
      <c r="B24" s="117" t="s">
        <v>126</v>
      </c>
      <c r="C24" s="118"/>
      <c r="D24" s="22" t="s">
        <v>177</v>
      </c>
    </row>
    <row r="25" spans="1:4">
      <c r="A25" s="19"/>
      <c r="B25" s="117" t="s">
        <v>127</v>
      </c>
      <c r="C25" s="118"/>
      <c r="D25" s="22" t="s">
        <v>128</v>
      </c>
    </row>
    <row r="26" spans="1:4">
      <c r="A26" s="19"/>
      <c r="B26" s="117" t="s">
        <v>129</v>
      </c>
      <c r="C26" s="118"/>
      <c r="D26" s="22" t="s">
        <v>130</v>
      </c>
    </row>
    <row r="27" spans="1:4">
      <c r="A27" s="19"/>
      <c r="B27" s="119"/>
      <c r="C27" s="120"/>
      <c r="D27" s="23"/>
    </row>
    <row r="28" spans="1:4">
      <c r="A28" s="19"/>
      <c r="B28" s="119"/>
      <c r="C28" s="120"/>
      <c r="D28" s="23"/>
    </row>
    <row r="29" spans="1:4">
      <c r="A29" s="19"/>
      <c r="B29" s="119"/>
      <c r="C29" s="120"/>
      <c r="D29" s="23"/>
    </row>
    <row r="30" spans="1:4">
      <c r="A30" s="19"/>
      <c r="B30" s="119"/>
      <c r="C30" s="120"/>
      <c r="D30" s="23"/>
    </row>
    <row r="31" spans="1:4">
      <c r="A31" s="19"/>
      <c r="B31" s="119"/>
      <c r="C31" s="120"/>
      <c r="D31" s="23"/>
    </row>
    <row r="32" spans="1:4" ht="19.5" thickBot="1">
      <c r="A32" s="24"/>
      <c r="B32" s="116" t="s">
        <v>131</v>
      </c>
      <c r="C32" s="116"/>
      <c r="D32" s="25"/>
    </row>
    <row r="33" spans="1:4" ht="19.5" thickBot="1">
      <c r="A33" s="27">
        <f>COUNTIF(A3:A32,"〇")</f>
        <v>0</v>
      </c>
      <c r="B33" s="28" t="s">
        <v>132</v>
      </c>
      <c r="C33" s="29" t="str">
        <f>IF(A33=0,"",IF(A33&lt;=5,"ポイント表　グレードⅠ",IF(A33&lt;=10,"ポイント表　グレードⅡ",IF(A33&lt;=15,"ポイント表　グレードⅢ","ポイント表　グレードⅣ"))))</f>
        <v/>
      </c>
      <c r="D33" s="26"/>
    </row>
    <row r="34" spans="1:4" ht="19.5" customHeight="1"/>
  </sheetData>
  <sheetProtection sheet="1" objects="1" scenarios="1"/>
  <mergeCells count="31">
    <mergeCell ref="B13:C13"/>
    <mergeCell ref="B2:C2"/>
    <mergeCell ref="B3:C3"/>
    <mergeCell ref="B4:C4"/>
    <mergeCell ref="B5:C5"/>
    <mergeCell ref="B6:C6"/>
    <mergeCell ref="B7:C7"/>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32:C32"/>
    <mergeCell ref="B26:C26"/>
    <mergeCell ref="B27:C27"/>
    <mergeCell ref="B28:C28"/>
    <mergeCell ref="B29:C29"/>
    <mergeCell ref="B30:C30"/>
    <mergeCell ref="B31:C31"/>
  </mergeCells>
  <phoneticPr fontId="2"/>
  <dataValidations count="1">
    <dataValidation type="list" allowBlank="1" showInputMessage="1" showErrorMessage="1" sqref="A3:A32" xr:uid="{F14C5B48-F4B7-4B67-8D61-350192553DD0}">
      <formula1>"〇,×"</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6B1D-4AC6-43DD-9C14-1158381ABE85}">
  <dimension ref="A1:D9"/>
  <sheetViews>
    <sheetView zoomScaleNormal="100" zoomScaleSheetLayoutView="100" workbookViewId="0">
      <selection activeCell="B6" sqref="B6"/>
    </sheetView>
  </sheetViews>
  <sheetFormatPr defaultRowHeight="18.75"/>
  <cols>
    <col min="1" max="1" width="9.5" style="32" customWidth="1"/>
    <col min="2" max="2" width="5" style="32" customWidth="1"/>
    <col min="3" max="3" width="23.25" style="32" customWidth="1"/>
    <col min="4" max="4" width="63.125" style="32" customWidth="1"/>
    <col min="5" max="16384" width="9" style="32"/>
  </cols>
  <sheetData>
    <row r="1" spans="1:4" ht="19.5" customHeight="1" thickBot="1">
      <c r="A1" s="30" t="s">
        <v>221</v>
      </c>
      <c r="B1" s="30"/>
      <c r="C1" s="30"/>
      <c r="D1" s="31" t="s">
        <v>95</v>
      </c>
    </row>
    <row r="2" spans="1:4" ht="18.75" customHeight="1">
      <c r="A2" s="123" t="s">
        <v>133</v>
      </c>
      <c r="B2" s="124"/>
      <c r="C2" s="33" t="s">
        <v>134</v>
      </c>
      <c r="D2" s="34" t="s">
        <v>135</v>
      </c>
    </row>
    <row r="3" spans="1:4" ht="75" customHeight="1">
      <c r="A3" s="35"/>
      <c r="B3" s="36" t="s">
        <v>132</v>
      </c>
      <c r="C3" s="37" t="s">
        <v>136</v>
      </c>
      <c r="D3" s="38" t="s">
        <v>137</v>
      </c>
    </row>
    <row r="4" spans="1:4" ht="75" customHeight="1" thickBot="1">
      <c r="A4" s="39"/>
      <c r="B4" s="40" t="s">
        <v>132</v>
      </c>
      <c r="C4" s="40" t="s">
        <v>138</v>
      </c>
      <c r="D4" s="41" t="s">
        <v>139</v>
      </c>
    </row>
    <row r="5" spans="1:4" ht="19.5" thickBot="1">
      <c r="A5" s="42">
        <f>SUM(A3:A4)</f>
        <v>0</v>
      </c>
      <c r="B5" s="43" t="s">
        <v>172</v>
      </c>
      <c r="C5" s="44" t="str">
        <f>IF(A5=0,"",IF(A5&lt;=3,"ポイント表　グレードⅠ",IF(A5&lt;=6,"ポイント表　グレードⅡ",IF(A5&lt;=9,"ポイント表　グレードⅢ","ポイント表　グレードⅣ"))))</f>
        <v/>
      </c>
      <c r="D5" s="32" t="s">
        <v>140</v>
      </c>
    </row>
    <row r="6" spans="1:4">
      <c r="D6" s="32" t="s">
        <v>141</v>
      </c>
    </row>
    <row r="8" spans="1:4">
      <c r="A8" s="32" t="s">
        <v>142</v>
      </c>
    </row>
    <row r="9" spans="1:4">
      <c r="A9" s="32" t="s">
        <v>143</v>
      </c>
    </row>
  </sheetData>
  <sheetProtection sheet="1" objects="1" scenarios="1"/>
  <mergeCells count="1">
    <mergeCell ref="A2:B2"/>
  </mergeCells>
  <phoneticPr fontId="2"/>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B899-EE26-4301-8156-1FBD8AC71D92}">
  <dimension ref="A1:D33"/>
  <sheetViews>
    <sheetView topLeftCell="A10" zoomScaleNormal="100" zoomScaleSheetLayoutView="100" workbookViewId="0">
      <selection activeCell="B6" sqref="B6"/>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220</v>
      </c>
      <c r="B1" s="2"/>
      <c r="C1" s="2"/>
      <c r="D1" s="3" t="s">
        <v>95</v>
      </c>
    </row>
    <row r="2" spans="1:4" ht="18.75" customHeight="1">
      <c r="A2" s="5" t="s">
        <v>96</v>
      </c>
      <c r="B2" s="141" t="s">
        <v>97</v>
      </c>
      <c r="C2" s="141"/>
      <c r="D2" s="6" t="s">
        <v>98</v>
      </c>
    </row>
    <row r="3" spans="1:4" ht="18.75" customHeight="1">
      <c r="A3" s="138" t="s">
        <v>144</v>
      </c>
      <c r="B3" s="139"/>
      <c r="C3" s="139"/>
      <c r="D3" s="140"/>
    </row>
    <row r="4" spans="1:4" ht="18.75" customHeight="1">
      <c r="A4" s="7"/>
      <c r="B4" s="137" t="s">
        <v>145</v>
      </c>
      <c r="C4" s="137"/>
      <c r="D4" s="8"/>
    </row>
    <row r="5" spans="1:4" ht="18.75" customHeight="1">
      <c r="A5" s="7"/>
      <c r="B5" s="137"/>
      <c r="C5" s="137"/>
      <c r="D5" s="8"/>
    </row>
    <row r="6" spans="1:4" ht="18.75" customHeight="1">
      <c r="A6" s="7"/>
      <c r="B6" s="137"/>
      <c r="C6" s="137"/>
      <c r="D6" s="8"/>
    </row>
    <row r="7" spans="1:4" ht="18.75" customHeight="1">
      <c r="A7" s="7"/>
      <c r="B7" s="137"/>
      <c r="C7" s="137"/>
      <c r="D7" s="8"/>
    </row>
    <row r="8" spans="1:4" ht="18.75" customHeight="1">
      <c r="A8" s="7"/>
      <c r="B8" s="128"/>
      <c r="C8" s="129"/>
      <c r="D8" s="8"/>
    </row>
    <row r="9" spans="1:4" ht="18.75" customHeight="1">
      <c r="A9" s="7"/>
      <c r="B9" s="137"/>
      <c r="C9" s="137"/>
      <c r="D9" s="8"/>
    </row>
    <row r="10" spans="1:4" ht="18.75" customHeight="1">
      <c r="A10" s="138" t="s">
        <v>146</v>
      </c>
      <c r="B10" s="139"/>
      <c r="C10" s="139"/>
      <c r="D10" s="140"/>
    </row>
    <row r="11" spans="1:4" ht="18.75" customHeight="1">
      <c r="A11" s="7"/>
      <c r="B11" s="137" t="s">
        <v>147</v>
      </c>
      <c r="C11" s="137"/>
      <c r="D11" s="8"/>
    </row>
    <row r="12" spans="1:4" ht="18.75" customHeight="1">
      <c r="A12" s="7"/>
      <c r="B12" s="137" t="s">
        <v>148</v>
      </c>
      <c r="C12" s="137"/>
      <c r="D12" s="8"/>
    </row>
    <row r="13" spans="1:4" ht="18.75" customHeight="1">
      <c r="A13" s="7"/>
      <c r="B13" s="137" t="s">
        <v>149</v>
      </c>
      <c r="C13" s="137"/>
      <c r="D13" s="8"/>
    </row>
    <row r="14" spans="1:4" ht="18.75" customHeight="1">
      <c r="A14" s="7"/>
      <c r="B14" s="128" t="s">
        <v>150</v>
      </c>
      <c r="C14" s="129"/>
      <c r="D14" s="9"/>
    </row>
    <row r="15" spans="1:4" ht="18.75" customHeight="1">
      <c r="A15" s="7"/>
      <c r="B15" s="128"/>
      <c r="C15" s="129"/>
      <c r="D15" s="8"/>
    </row>
    <row r="16" spans="1:4" ht="18.75" customHeight="1">
      <c r="A16" s="7"/>
      <c r="B16" s="128"/>
      <c r="C16" s="129"/>
      <c r="D16" s="8"/>
    </row>
    <row r="17" spans="1:4" ht="18.75" customHeight="1">
      <c r="A17" s="134" t="s">
        <v>151</v>
      </c>
      <c r="B17" s="135"/>
      <c r="C17" s="135"/>
      <c r="D17" s="136"/>
    </row>
    <row r="18" spans="1:4" ht="18.75" customHeight="1">
      <c r="A18" s="7"/>
      <c r="B18" s="137" t="s">
        <v>152</v>
      </c>
      <c r="C18" s="137"/>
      <c r="D18" s="8"/>
    </row>
    <row r="19" spans="1:4" ht="18.75" customHeight="1">
      <c r="A19" s="7"/>
      <c r="B19" s="128" t="s">
        <v>153</v>
      </c>
      <c r="C19" s="129"/>
      <c r="D19" s="10"/>
    </row>
    <row r="20" spans="1:4" ht="18.75" customHeight="1">
      <c r="A20" s="7"/>
      <c r="B20" s="128" t="s">
        <v>154</v>
      </c>
      <c r="C20" s="129"/>
      <c r="D20" s="10"/>
    </row>
    <row r="21" spans="1:4" ht="18.75" customHeight="1">
      <c r="A21" s="7"/>
      <c r="B21" s="128"/>
      <c r="C21" s="129"/>
      <c r="D21" s="10"/>
    </row>
    <row r="22" spans="1:4" ht="18.75" customHeight="1">
      <c r="A22" s="7"/>
      <c r="B22" s="128"/>
      <c r="C22" s="129"/>
      <c r="D22" s="10"/>
    </row>
    <row r="23" spans="1:4" ht="18.75" customHeight="1">
      <c r="A23" s="7"/>
      <c r="B23" s="128"/>
      <c r="C23" s="129"/>
      <c r="D23" s="10"/>
    </row>
    <row r="24" spans="1:4" ht="18.75" customHeight="1">
      <c r="A24" s="138" t="s">
        <v>155</v>
      </c>
      <c r="B24" s="139"/>
      <c r="C24" s="139"/>
      <c r="D24" s="140"/>
    </row>
    <row r="25" spans="1:4" ht="18.75" customHeight="1">
      <c r="A25" s="7"/>
      <c r="B25" s="128" t="s">
        <v>156</v>
      </c>
      <c r="C25" s="129"/>
      <c r="D25" s="10" t="s">
        <v>157</v>
      </c>
    </row>
    <row r="26" spans="1:4" ht="18.75" customHeight="1">
      <c r="A26" s="7"/>
      <c r="B26" s="128" t="s">
        <v>158</v>
      </c>
      <c r="C26" s="129"/>
      <c r="D26" s="10"/>
    </row>
    <row r="27" spans="1:4" ht="18.75" customHeight="1">
      <c r="A27" s="7"/>
      <c r="B27" s="128"/>
      <c r="C27" s="129"/>
      <c r="D27" s="10"/>
    </row>
    <row r="28" spans="1:4" ht="18.75" customHeight="1">
      <c r="A28" s="7"/>
      <c r="B28" s="128"/>
      <c r="C28" s="129"/>
      <c r="D28" s="10"/>
    </row>
    <row r="29" spans="1:4" ht="18.75" customHeight="1">
      <c r="A29" s="7"/>
      <c r="B29" s="128"/>
      <c r="C29" s="129"/>
      <c r="D29" s="10"/>
    </row>
    <row r="30" spans="1:4" ht="18.75" customHeight="1" thickBot="1">
      <c r="A30" s="11"/>
      <c r="B30" s="130"/>
      <c r="C30" s="130"/>
      <c r="D30" s="12"/>
    </row>
    <row r="31" spans="1:4" ht="19.5" customHeight="1" thickBot="1"/>
    <row r="32" spans="1:4">
      <c r="A32" s="131" t="s">
        <v>159</v>
      </c>
      <c r="B32" s="132"/>
      <c r="C32" s="132"/>
      <c r="D32" s="133"/>
    </row>
    <row r="33" spans="1:4" ht="46.5" customHeight="1" thickBot="1">
      <c r="A33" s="125"/>
      <c r="B33" s="126"/>
      <c r="C33" s="126"/>
      <c r="D33" s="127"/>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2"/>
  <dataValidations count="1">
    <dataValidation type="list" allowBlank="1" showInputMessage="1" showErrorMessage="1" sqref="A4:A9 A11:A16 A18:A23 A25:A30" xr:uid="{773964D0-F94C-46AE-80AC-B5E68D69468A}">
      <formula1>"〇,×"</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8F9C-CC6C-4D3D-82F0-7F8FE2C935B7}">
  <dimension ref="A1:D33"/>
  <sheetViews>
    <sheetView zoomScaleNormal="100" zoomScaleSheetLayoutView="100" workbookViewId="0">
      <selection activeCell="B6" sqref="B6"/>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219</v>
      </c>
      <c r="B1" s="2"/>
      <c r="C1" s="2"/>
      <c r="D1" s="3" t="s">
        <v>95</v>
      </c>
    </row>
    <row r="2" spans="1:4" ht="18.75" customHeight="1">
      <c r="A2" s="5" t="s">
        <v>96</v>
      </c>
      <c r="B2" s="141" t="s">
        <v>97</v>
      </c>
      <c r="C2" s="141"/>
      <c r="D2" s="6" t="s">
        <v>98</v>
      </c>
    </row>
    <row r="3" spans="1:4" ht="18.75" customHeight="1">
      <c r="A3" s="138" t="s">
        <v>144</v>
      </c>
      <c r="B3" s="139"/>
      <c r="C3" s="139"/>
      <c r="D3" s="140"/>
    </row>
    <row r="4" spans="1:4" ht="18.75" customHeight="1">
      <c r="A4" s="7"/>
      <c r="B4" s="137" t="s">
        <v>160</v>
      </c>
      <c r="C4" s="137"/>
      <c r="D4" s="8"/>
    </row>
    <row r="5" spans="1:4" ht="18.75" customHeight="1">
      <c r="A5" s="7"/>
      <c r="B5" s="137"/>
      <c r="C5" s="137"/>
      <c r="D5" s="8"/>
    </row>
    <row r="6" spans="1:4" ht="18.75" customHeight="1">
      <c r="A6" s="7"/>
      <c r="B6" s="137"/>
      <c r="C6" s="137"/>
      <c r="D6" s="8"/>
    </row>
    <row r="7" spans="1:4" ht="18.75" customHeight="1">
      <c r="A7" s="7"/>
      <c r="B7" s="137"/>
      <c r="C7" s="137"/>
      <c r="D7" s="8"/>
    </row>
    <row r="8" spans="1:4" ht="18.75" customHeight="1">
      <c r="A8" s="7"/>
      <c r="B8" s="128"/>
      <c r="C8" s="129"/>
      <c r="D8" s="8"/>
    </row>
    <row r="9" spans="1:4" ht="18.75" customHeight="1">
      <c r="A9" s="7"/>
      <c r="B9" s="137"/>
      <c r="C9" s="137"/>
      <c r="D9" s="8"/>
    </row>
    <row r="10" spans="1:4" ht="18.75" customHeight="1">
      <c r="A10" s="138" t="s">
        <v>146</v>
      </c>
      <c r="B10" s="139"/>
      <c r="C10" s="139"/>
      <c r="D10" s="140"/>
    </row>
    <row r="11" spans="1:4" ht="18.75" customHeight="1">
      <c r="A11" s="7"/>
      <c r="B11" s="137"/>
      <c r="C11" s="137"/>
      <c r="D11" s="8"/>
    </row>
    <row r="12" spans="1:4" ht="18.75" customHeight="1">
      <c r="A12" s="7"/>
      <c r="B12" s="137"/>
      <c r="C12" s="137"/>
      <c r="D12" s="8"/>
    </row>
    <row r="13" spans="1:4" ht="18.75" customHeight="1">
      <c r="A13" s="7"/>
      <c r="B13" s="137"/>
      <c r="C13" s="137"/>
      <c r="D13" s="8"/>
    </row>
    <row r="14" spans="1:4" ht="18.75" customHeight="1">
      <c r="A14" s="7"/>
      <c r="B14" s="128"/>
      <c r="C14" s="129"/>
      <c r="D14" s="9"/>
    </row>
    <row r="15" spans="1:4" ht="18.75" customHeight="1">
      <c r="A15" s="7"/>
      <c r="B15" s="128"/>
      <c r="C15" s="129"/>
      <c r="D15" s="8"/>
    </row>
    <row r="16" spans="1:4" ht="18.75" customHeight="1">
      <c r="A16" s="7"/>
      <c r="B16" s="128"/>
      <c r="C16" s="129"/>
      <c r="D16" s="8"/>
    </row>
    <row r="17" spans="1:4" ht="18.75" customHeight="1">
      <c r="A17" s="134" t="s">
        <v>151</v>
      </c>
      <c r="B17" s="135"/>
      <c r="C17" s="135"/>
      <c r="D17" s="136"/>
    </row>
    <row r="18" spans="1:4" ht="18.75" customHeight="1">
      <c r="A18" s="7"/>
      <c r="B18" s="137" t="s">
        <v>161</v>
      </c>
      <c r="C18" s="137"/>
      <c r="D18" s="8"/>
    </row>
    <row r="19" spans="1:4" ht="18.75" customHeight="1">
      <c r="A19" s="7"/>
      <c r="B19" s="128" t="s">
        <v>162</v>
      </c>
      <c r="C19" s="129"/>
      <c r="D19" s="10"/>
    </row>
    <row r="20" spans="1:4" ht="18.75" customHeight="1">
      <c r="A20" s="7"/>
      <c r="B20" s="128" t="s">
        <v>163</v>
      </c>
      <c r="C20" s="129"/>
      <c r="D20" s="10" t="s">
        <v>164</v>
      </c>
    </row>
    <row r="21" spans="1:4" ht="18.75" customHeight="1">
      <c r="A21" s="7"/>
      <c r="B21" s="128"/>
      <c r="C21" s="129"/>
      <c r="D21" s="10"/>
    </row>
    <row r="22" spans="1:4" ht="18.75" customHeight="1">
      <c r="A22" s="7"/>
      <c r="B22" s="128"/>
      <c r="C22" s="129"/>
      <c r="D22" s="10"/>
    </row>
    <row r="23" spans="1:4" ht="18.75" customHeight="1">
      <c r="A23" s="7"/>
      <c r="B23" s="128"/>
      <c r="C23" s="129"/>
      <c r="D23" s="10"/>
    </row>
    <row r="24" spans="1:4" ht="18.75" customHeight="1">
      <c r="A24" s="138" t="s">
        <v>155</v>
      </c>
      <c r="B24" s="139"/>
      <c r="C24" s="139"/>
      <c r="D24" s="140"/>
    </row>
    <row r="25" spans="1:4" ht="18.75" customHeight="1">
      <c r="A25" s="7"/>
      <c r="B25" s="128" t="s">
        <v>165</v>
      </c>
      <c r="C25" s="129"/>
      <c r="D25" s="10"/>
    </row>
    <row r="26" spans="1:4" ht="18.75" customHeight="1">
      <c r="A26" s="7"/>
      <c r="B26" s="128" t="s">
        <v>166</v>
      </c>
      <c r="C26" s="129"/>
      <c r="D26" s="10"/>
    </row>
    <row r="27" spans="1:4" ht="18.75" customHeight="1">
      <c r="A27" s="7"/>
      <c r="B27" s="128"/>
      <c r="C27" s="129"/>
      <c r="D27" s="10"/>
    </row>
    <row r="28" spans="1:4" ht="18.75" customHeight="1">
      <c r="A28" s="7"/>
      <c r="B28" s="128"/>
      <c r="C28" s="129"/>
      <c r="D28" s="10"/>
    </row>
    <row r="29" spans="1:4" ht="18.75" customHeight="1">
      <c r="A29" s="7"/>
      <c r="B29" s="128"/>
      <c r="C29" s="129"/>
      <c r="D29" s="10"/>
    </row>
    <row r="30" spans="1:4" ht="18.75" customHeight="1" thickBot="1">
      <c r="A30" s="11"/>
      <c r="B30" s="130"/>
      <c r="C30" s="130"/>
      <c r="D30" s="12"/>
    </row>
    <row r="31" spans="1:4" ht="19.5" customHeight="1" thickBot="1"/>
    <row r="32" spans="1:4">
      <c r="A32" s="131" t="s">
        <v>159</v>
      </c>
      <c r="B32" s="132"/>
      <c r="C32" s="132"/>
      <c r="D32" s="133"/>
    </row>
    <row r="33" spans="1:4" ht="60.75" customHeight="1" thickBot="1">
      <c r="A33" s="125"/>
      <c r="B33" s="126"/>
      <c r="C33" s="126"/>
      <c r="D33" s="127"/>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2"/>
  <dataValidations count="1">
    <dataValidation type="list" allowBlank="1" showInputMessage="1" showErrorMessage="1" sqref="A4:A9 A11:A16 A18:A23 A25:A30" xr:uid="{754D839E-DB14-4123-B95B-A78DEEAA5C2D}">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作成上の注意事項 </vt:lpstr>
      <vt:lpstr>製造販売後臨床試験（医療機器）</vt:lpstr>
      <vt:lpstr>P_臨床検査</vt:lpstr>
      <vt:lpstr>Q_COA</vt:lpstr>
      <vt:lpstr>R_生体検査</vt:lpstr>
      <vt:lpstr>S_画像診断</vt:lpstr>
      <vt:lpstr>P_臨床検査!Print_Area</vt:lpstr>
      <vt:lpstr>Q_COA!Print_Area</vt:lpstr>
      <vt:lpstr>R_生体検査!Print_Area</vt:lpstr>
      <vt:lpstr>S_画像診断!Print_Area</vt:lpstr>
      <vt:lpstr>'作成上の注意事項 '!Print_Area</vt:lpstr>
      <vt:lpstr>'製造販売後臨床試験（医療機器）'!Print_Area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橋本直美</cp:lastModifiedBy>
  <cp:lastPrinted>2025-12-18T05:55:20Z</cp:lastPrinted>
  <dcterms:created xsi:type="dcterms:W3CDTF">2012-01-19T02:52:05Z</dcterms:created>
  <dcterms:modified xsi:type="dcterms:W3CDTF">2025-12-18T05:55:38Z</dcterms:modified>
</cp:coreProperties>
</file>